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autoCompressPictures="0"/>
  <bookViews>
    <workbookView xWindow="555" yWindow="45" windowWidth="19320" windowHeight="11640" tabRatio="500"/>
  </bookViews>
  <sheets>
    <sheet name="Identification" sheetId="1" r:id="rId1"/>
    <sheet name="Notation" sheetId="2" r:id="rId2"/>
  </sheets>
  <definedNames>
    <definedName name="_xlnm.Print_Area" localSheetId="1">Notation!$A$1:$G$31</definedName>
  </definedNames>
  <calcPr calcId="125725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M6" i="2"/>
  <c r="M5" s="1"/>
  <c r="L5" s="1"/>
  <c r="N5" s="1"/>
  <c r="M7"/>
  <c r="H7" s="1"/>
  <c r="M8"/>
  <c r="H8" s="1"/>
  <c r="M9"/>
  <c r="H9" s="1"/>
  <c r="M10"/>
  <c r="H10" s="1"/>
  <c r="M12"/>
  <c r="H12" s="1"/>
  <c r="M13"/>
  <c r="M14"/>
  <c r="H14" s="1"/>
  <c r="M15"/>
  <c r="H15" s="1"/>
  <c r="M4"/>
  <c r="H4" s="1"/>
  <c r="L12"/>
  <c r="L15"/>
  <c r="L6"/>
  <c r="L8"/>
  <c r="N8" s="1"/>
  <c r="L10"/>
  <c r="L7"/>
  <c r="L9"/>
  <c r="N9" s="1"/>
  <c r="L4"/>
  <c r="N4" s="1"/>
  <c r="L13"/>
  <c r="N13" s="1"/>
  <c r="L14"/>
  <c r="N14" s="1"/>
  <c r="N7"/>
  <c r="K10"/>
  <c r="L16"/>
  <c r="D19"/>
  <c r="N15"/>
  <c r="N12"/>
  <c r="N10"/>
  <c r="N6"/>
  <c r="M11" l="1"/>
  <c r="L11" s="1"/>
  <c r="N11" s="1"/>
  <c r="H13"/>
  <c r="H6"/>
  <c r="M3"/>
  <c r="L3" l="1"/>
  <c r="N3" s="1"/>
  <c r="M16"/>
</calcChain>
</file>

<file path=xl/sharedStrings.xml><?xml version="1.0" encoding="utf-8"?>
<sst xmlns="http://schemas.openxmlformats.org/spreadsheetml/2006/main" count="74" uniqueCount="63">
  <si>
    <t xml:space="preserve">Note brute </t>
  </si>
  <si>
    <t>Poids de la compétence</t>
  </si>
  <si>
    <t>Poids du critère</t>
  </si>
  <si>
    <t>Consulter le référentiel des activités professionnelles pour obtenir le détail des tâches.</t>
  </si>
  <si>
    <t>Identifications</t>
  </si>
  <si>
    <t>Diplôme :</t>
  </si>
  <si>
    <t>Epreuve :</t>
  </si>
  <si>
    <t>Établissement :</t>
  </si>
  <si>
    <t xml:space="preserve">Session : </t>
  </si>
  <si>
    <t>Nom du candidat :</t>
  </si>
  <si>
    <t>Prénom du candidat :</t>
  </si>
  <si>
    <t>Date de l'évaluation :</t>
  </si>
  <si>
    <t>Lieu de l'évaluation (entreprise ou centre de formation) :</t>
  </si>
  <si>
    <r>
      <t xml:space="preserve">Description sommaire du travail demandé </t>
    </r>
    <r>
      <rPr>
        <sz val="10"/>
        <rFont val="Arial"/>
        <family val="2"/>
      </rPr>
      <t>(le sujet complet doit être joint à cette fiche)</t>
    </r>
    <r>
      <rPr>
        <b/>
        <sz val="10"/>
        <rFont val="Arial"/>
        <family val="2"/>
      </rPr>
      <t xml:space="preserve"> :</t>
    </r>
  </si>
  <si>
    <t>ATTENTION, si le symbole ◄ apparait dans cette colonne c'est qu'il y a plus d'une valeur donnée à l'indicateur, il faut alors choisir laquelle retenir</t>
    <phoneticPr fontId="1" type="noConversion"/>
  </si>
  <si>
    <t>Cocher les cases correspondantes aux données fournies et aux tâches demandées</t>
  </si>
  <si>
    <r>
      <t xml:space="preserve">Données fournies au candidat </t>
    </r>
    <r>
      <rPr>
        <sz val="10"/>
        <rFont val="Arial"/>
        <family val="2"/>
      </rPr>
      <t>(cocher les données fournies)</t>
    </r>
  </si>
  <si>
    <t>A4T1</t>
  </si>
  <si>
    <t>A4T2</t>
  </si>
  <si>
    <t>A4T7</t>
  </si>
  <si>
    <t>Garantir la configuration des moyens de production</t>
  </si>
  <si>
    <t>Assurer la production à tous les postes: Superviser l'avancement de la production Analyser et gérer les aléas afin de tenir les objectifs(coûts, qualité, délais)</t>
  </si>
  <si>
    <t>Les différentes phases de production sont lancées conformément au planning établi.</t>
  </si>
  <si>
    <t>La production répond aux exigences de qualité et de délais imposées.</t>
  </si>
  <si>
    <t>La traçabilité des contrôles est assurée.</t>
  </si>
  <si>
    <t>Les procédures de contrôles sont respectées, les écarts sont quantifiés, les actions correctives sont effectuées.</t>
  </si>
  <si>
    <t>C4.2</t>
  </si>
  <si>
    <t>C4.1</t>
  </si>
  <si>
    <t>C4.5</t>
  </si>
  <si>
    <t>Assurer la préparation de tous les matériels et moyens nécessaires à la production</t>
    <phoneticPr fontId="1" type="noConversion"/>
  </si>
  <si>
    <t>Lancer et suivre la production</t>
    <phoneticPr fontId="1" type="noConversion"/>
  </si>
  <si>
    <t>Assurer l'utilisation optimale des ressources matérielles</t>
    <phoneticPr fontId="1" type="noConversion"/>
  </si>
  <si>
    <t>Note brute obtenue par calcul automatique</t>
  </si>
  <si>
    <t xml:space="preserve"> /20</t>
  </si>
  <si>
    <t>Note sur 20 proposée au jury</t>
  </si>
  <si>
    <t>/20</t>
  </si>
  <si>
    <t>Note x coefficient</t>
  </si>
  <si>
    <t>/60</t>
  </si>
  <si>
    <t>Appréciation globale</t>
  </si>
  <si>
    <t>Noms des Correcteurs</t>
  </si>
  <si>
    <t>Signatures</t>
  </si>
  <si>
    <t>Date</t>
  </si>
  <si>
    <t>Compétences évaluées</t>
  </si>
  <si>
    <t>Evaluer les niveaux de non qualité de la production, en rendre compte et y remédier</t>
  </si>
  <si>
    <t>Les équipements sont opérationnels, permettent de garantir la qualité et la productivité.</t>
  </si>
  <si>
    <t>Les propositions d'amélioration sont argumentées, leur impact sur la production est apprécié.</t>
  </si>
  <si>
    <t>Les actions de maintenance sont déclenchées dans les délais.</t>
  </si>
  <si>
    <t>Le dysfonctionnement est identifié et décrit.</t>
  </si>
  <si>
    <t>L'information est transmise.</t>
  </si>
  <si>
    <t>Les propositions d'adaptation sont pertinentes et argumentées.</t>
  </si>
  <si>
    <r>
      <t xml:space="preserve">Indicateurs de performance                                                                                           </t>
    </r>
    <r>
      <rPr>
        <sz val="10"/>
        <rFont val="Arial"/>
        <family val="2"/>
      </rPr>
      <t>évaluation</t>
    </r>
  </si>
  <si>
    <t>EVALUATION DE L'UNITE U53 : Mise en œuvre de tout ou partie du processus</t>
  </si>
  <si>
    <t>Brevet de Technicien supérieur Développement et Réalisation Bois</t>
  </si>
  <si>
    <r>
      <t xml:space="preserve">Travail demandé </t>
    </r>
    <r>
      <rPr>
        <sz val="10"/>
        <rFont val="Arial"/>
        <family val="2"/>
      </rPr>
      <t>(Repérer les tâches demandées, ce sont celles qui correspondent à l’unité dans le référentiel de certification, à l’exclusion de toute autre)</t>
    </r>
  </si>
  <si>
    <t>Un dossier d’industrialisation</t>
  </si>
  <si>
    <t xml:space="preserve">Un atelier de production </t>
  </si>
  <si>
    <t>Un atelier de production  configuré pour une production</t>
  </si>
  <si>
    <t>L’atelier de production configurée pour une production</t>
  </si>
  <si>
    <t>Les données du service maintenance</t>
  </si>
  <si>
    <t>Un contexte technique</t>
  </si>
  <si>
    <t>Le planning de production d’une unité de production</t>
  </si>
  <si>
    <t>Epreuve E5 : Industrialisation et réalisation
Unité E53 - Mise en œuvre de tout ou partie du processus</t>
  </si>
  <si>
    <t>Tous documents nécessaires à la fabrication, au lancement et au suivi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</si>
</sst>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0"/>
      <name val="Times New Roman"/>
    </font>
    <font>
      <sz val="8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i/>
      <sz val="10"/>
      <color indexed="10"/>
      <name val="Arial"/>
      <family val="2"/>
    </font>
    <font>
      <i/>
      <sz val="12"/>
      <color indexed="10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2"/>
      <color indexed="10"/>
      <name val="Arial"/>
      <family val="2"/>
    </font>
    <font>
      <sz val="9"/>
      <name val="Arial Narrow"/>
      <family val="2"/>
    </font>
    <font>
      <sz val="9"/>
      <color indexed="10"/>
      <name val="Arial Narrow"/>
      <family val="2"/>
    </font>
    <font>
      <sz val="12"/>
      <name val="Arial"/>
      <family val="2"/>
    </font>
    <font>
      <b/>
      <sz val="10"/>
      <color indexed="10"/>
      <name val="Wingdings"/>
      <charset val="2"/>
    </font>
    <font>
      <sz val="10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i/>
      <u/>
      <sz val="12"/>
      <name val="Arial"/>
      <family val="2"/>
    </font>
    <font>
      <sz val="10"/>
      <color theme="0"/>
      <name val="Times New Roman"/>
      <family val="1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A0F8EE"/>
        <bgColor rgb="FFCCFFFF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8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top" wrapText="1"/>
    </xf>
    <xf numFmtId="0" fontId="12" fillId="0" borderId="0" xfId="0" applyFont="1" applyBorder="1" applyAlignment="1" applyProtection="1">
      <alignment vertical="top" wrapText="1"/>
      <protection locked="0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6" fillId="4" borderId="5" xfId="0" applyFont="1" applyFill="1" applyBorder="1" applyAlignment="1" applyProtection="1">
      <alignment horizontal="center" vertical="center"/>
      <protection locked="0"/>
    </xf>
    <xf numFmtId="0" fontId="16" fillId="0" borderId="5" xfId="0" applyFont="1" applyFill="1" applyBorder="1" applyAlignment="1" applyProtection="1">
      <alignment horizontal="center" vertical="center"/>
      <protection locked="0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right" vertical="center"/>
    </xf>
    <xf numFmtId="0" fontId="2" fillId="0" borderId="5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left" vertical="center"/>
      <protection locked="0"/>
    </xf>
    <xf numFmtId="0" fontId="3" fillId="0" borderId="12" xfId="0" applyFont="1" applyBorder="1" applyAlignment="1" applyProtection="1">
      <alignment horizontal="left" vertical="center"/>
      <protection locked="0"/>
    </xf>
    <xf numFmtId="0" fontId="3" fillId="0" borderId="13" xfId="0" applyFont="1" applyBorder="1" applyAlignment="1">
      <alignment horizontal="right" vertical="center"/>
    </xf>
    <xf numFmtId="0" fontId="3" fillId="0" borderId="14" xfId="0" applyFont="1" applyBorder="1" applyAlignment="1" applyProtection="1">
      <alignment horizontal="left" vertical="center"/>
      <protection locked="0"/>
    </xf>
    <xf numFmtId="0" fontId="3" fillId="0" borderId="15" xfId="0" applyFont="1" applyBorder="1" applyAlignment="1" applyProtection="1">
      <alignment horizontal="left" vertical="center"/>
      <protection locked="0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 applyProtection="1">
      <alignment horizontal="right" vertical="center" wrapText="1"/>
      <protection locked="0"/>
    </xf>
    <xf numFmtId="0" fontId="2" fillId="0" borderId="5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3" fillId="0" borderId="12" xfId="0" applyFont="1" applyBorder="1" applyAlignment="1" applyProtection="1">
      <alignment vertical="center"/>
      <protection locked="0"/>
    </xf>
    <xf numFmtId="0" fontId="3" fillId="0" borderId="13" xfId="0" applyFont="1" applyBorder="1" applyAlignment="1" applyProtection="1">
      <alignment horizontal="right" vertical="center" wrapText="1"/>
      <protection locked="0"/>
    </xf>
    <xf numFmtId="0" fontId="3" fillId="0" borderId="14" xfId="0" applyFont="1" applyBorder="1" applyAlignment="1" applyProtection="1">
      <alignment horizontal="right" vertical="center" wrapText="1"/>
      <protection locked="0"/>
    </xf>
    <xf numFmtId="0" fontId="3" fillId="0" borderId="14" xfId="0" applyFont="1" applyBorder="1" applyAlignment="1" applyProtection="1">
      <alignment vertical="center" wrapText="1"/>
      <protection locked="0"/>
    </xf>
    <xf numFmtId="0" fontId="3" fillId="0" borderId="15" xfId="0" applyFont="1" applyBorder="1" applyAlignment="1" applyProtection="1">
      <alignment vertical="center"/>
      <protection locked="0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20" xfId="0" applyFont="1" applyBorder="1" applyAlignment="1" applyProtection="1">
      <alignment horizontal="right" vertical="center" wrapText="1"/>
      <protection locked="0"/>
    </xf>
    <xf numFmtId="0" fontId="2" fillId="0" borderId="20" xfId="0" applyFont="1" applyBorder="1" applyAlignment="1">
      <alignment vertical="center" wrapText="1"/>
    </xf>
    <xf numFmtId="0" fontId="4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3" fillId="0" borderId="21" xfId="0" applyFont="1" applyBorder="1" applyAlignment="1" applyProtection="1">
      <alignment vertical="center"/>
      <protection locked="0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>
      <alignment horizontal="center" vertical="center"/>
    </xf>
    <xf numFmtId="0" fontId="2" fillId="0" borderId="25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3" fillId="0" borderId="28" xfId="0" applyFont="1" applyBorder="1" applyAlignment="1" applyProtection="1">
      <alignment horizontal="center" vertic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0" fontId="10" fillId="4" borderId="5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14" fillId="0" borderId="0" xfId="0" applyFont="1" applyBorder="1" applyAlignment="1">
      <alignment horizontal="right" vertical="center"/>
    </xf>
    <xf numFmtId="164" fontId="18" fillId="0" borderId="2" xfId="0" applyNumberFormat="1" applyFont="1" applyBorder="1" applyAlignment="1" applyProtection="1">
      <alignment horizontal="center" vertical="center"/>
      <protection locked="0"/>
    </xf>
    <xf numFmtId="0" fontId="18" fillId="0" borderId="2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4" fillId="0" borderId="31" xfId="0" applyFont="1" applyBorder="1" applyAlignment="1">
      <alignment horizontal="right" vertical="center"/>
    </xf>
    <xf numFmtId="0" fontId="14" fillId="0" borderId="16" xfId="0" applyFont="1" applyBorder="1" applyAlignment="1">
      <alignment horizontal="right" vertical="center"/>
    </xf>
    <xf numFmtId="164" fontId="14" fillId="0" borderId="31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0" fontId="14" fillId="0" borderId="32" xfId="0" applyFont="1" applyBorder="1" applyAlignment="1">
      <alignment horizontal="left" vertical="center"/>
    </xf>
    <xf numFmtId="0" fontId="14" fillId="0" borderId="33" xfId="0" applyFont="1" applyBorder="1" applyAlignment="1">
      <alignment horizontal="left" vertical="center"/>
    </xf>
    <xf numFmtId="164" fontId="18" fillId="0" borderId="34" xfId="0" applyNumberFormat="1" applyFont="1" applyBorder="1" applyAlignment="1" applyProtection="1">
      <alignment horizontal="center" vertical="center"/>
      <protection locked="0"/>
    </xf>
    <xf numFmtId="0" fontId="18" fillId="0" borderId="35" xfId="0" applyFont="1" applyBorder="1" applyAlignment="1">
      <alignment horizontal="left" vertical="center"/>
    </xf>
    <xf numFmtId="1" fontId="11" fillId="3" borderId="16" xfId="0" applyNumberFormat="1" applyFont="1" applyFill="1" applyBorder="1" applyAlignment="1">
      <alignment horizontal="center" vertical="center"/>
    </xf>
    <xf numFmtId="1" fontId="11" fillId="3" borderId="17" xfId="0" applyNumberFormat="1" applyFont="1" applyFill="1" applyBorder="1" applyAlignment="1">
      <alignment horizontal="center" vertical="center"/>
    </xf>
    <xf numFmtId="0" fontId="11" fillId="3" borderId="17" xfId="0" applyFont="1" applyFill="1" applyBorder="1" applyAlignment="1">
      <alignment horizontal="left" vertical="center"/>
    </xf>
    <xf numFmtId="0" fontId="11" fillId="3" borderId="18" xfId="0" applyFont="1" applyFill="1" applyBorder="1" applyAlignment="1">
      <alignment horizontal="left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12" fillId="0" borderId="28" xfId="0" applyFont="1" applyBorder="1" applyAlignment="1" applyProtection="1">
      <alignment vertical="top" wrapText="1"/>
      <protection locked="0"/>
    </xf>
    <xf numFmtId="0" fontId="12" fillId="0" borderId="29" xfId="0" applyFont="1" applyBorder="1" applyAlignment="1" applyProtection="1">
      <alignment vertical="top" wrapText="1"/>
      <protection locked="0"/>
    </xf>
    <xf numFmtId="0" fontId="12" fillId="0" borderId="30" xfId="0" applyFont="1" applyBorder="1" applyAlignment="1" applyProtection="1">
      <alignment vertical="top" wrapText="1"/>
      <protection locked="0"/>
    </xf>
    <xf numFmtId="0" fontId="20" fillId="0" borderId="0" xfId="0" applyFont="1"/>
    <xf numFmtId="9" fontId="17" fillId="0" borderId="0" xfId="0" applyNumberFormat="1" applyFont="1" applyBorder="1" applyAlignment="1">
      <alignment vertical="center"/>
    </xf>
    <xf numFmtId="2" fontId="17" fillId="0" borderId="0" xfId="0" applyNumberFormat="1" applyFont="1" applyBorder="1" applyAlignment="1">
      <alignment horizontal="center" vertical="center"/>
    </xf>
    <xf numFmtId="10" fontId="17" fillId="0" borderId="0" xfId="0" applyNumberFormat="1" applyFont="1" applyBorder="1" applyAlignment="1">
      <alignment vertical="center"/>
    </xf>
    <xf numFmtId="0" fontId="17" fillId="0" borderId="0" xfId="0" applyFont="1" applyBorder="1" applyAlignment="1">
      <alignment horizontal="right" vertical="center"/>
    </xf>
    <xf numFmtId="9" fontId="21" fillId="0" borderId="0" xfId="0" applyNumberFormat="1" applyFont="1" applyBorder="1" applyAlignment="1">
      <alignment vertical="center"/>
    </xf>
    <xf numFmtId="2" fontId="21" fillId="0" borderId="0" xfId="0" applyNumberFormat="1" applyFont="1" applyBorder="1" applyAlignment="1">
      <alignment vertical="center"/>
    </xf>
    <xf numFmtId="2" fontId="17" fillId="0" borderId="0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26"/>
  <sheetViews>
    <sheetView tabSelected="1" workbookViewId="0">
      <selection activeCell="I17" sqref="I17"/>
    </sheetView>
  </sheetViews>
  <sheetFormatPr baseColWidth="10" defaultRowHeight="12.75"/>
  <cols>
    <col min="1" max="1" width="4.5" style="20" customWidth="1"/>
    <col min="2" max="2" width="55.5" style="20" bestFit="1" customWidth="1"/>
    <col min="3" max="3" width="4.83203125" style="20" customWidth="1"/>
    <col min="4" max="4" width="6.33203125" style="20" customWidth="1"/>
    <col min="5" max="5" width="49" style="20" customWidth="1"/>
    <col min="6" max="6" width="5.1640625" style="20" customWidth="1"/>
    <col min="7" max="7" width="6.5" style="20" customWidth="1"/>
    <col min="8" max="16384" width="12" style="20"/>
  </cols>
  <sheetData>
    <row r="1" spans="2:7" ht="13.5" thickBot="1"/>
    <row r="2" spans="2:7" ht="14.25" thickTop="1" thickBot="1">
      <c r="B2" s="58" t="s">
        <v>4</v>
      </c>
      <c r="C2" s="59"/>
      <c r="D2" s="59"/>
      <c r="E2" s="59"/>
      <c r="F2" s="59"/>
      <c r="G2" s="60"/>
    </row>
    <row r="3" spans="2:7" ht="16.5" customHeight="1" thickTop="1" thickBot="1">
      <c r="B3" s="55" t="s">
        <v>5</v>
      </c>
      <c r="C3" s="56" t="s">
        <v>52</v>
      </c>
      <c r="D3" s="56"/>
      <c r="E3" s="56"/>
      <c r="F3" s="56"/>
      <c r="G3" s="57"/>
    </row>
    <row r="4" spans="2:7" ht="29.25" customHeight="1" thickBot="1">
      <c r="B4" s="22" t="s">
        <v>6</v>
      </c>
      <c r="C4" s="23" t="s">
        <v>61</v>
      </c>
      <c r="D4" s="23"/>
      <c r="E4" s="23"/>
      <c r="F4" s="23"/>
      <c r="G4" s="24"/>
    </row>
    <row r="5" spans="2:7" ht="13.5" thickBot="1">
      <c r="B5" s="22" t="s">
        <v>7</v>
      </c>
      <c r="C5" s="25"/>
      <c r="D5" s="25"/>
      <c r="E5" s="25"/>
      <c r="F5" s="25"/>
      <c r="G5" s="26"/>
    </row>
    <row r="6" spans="2:7" ht="13.5" thickBot="1">
      <c r="B6" s="22" t="s">
        <v>8</v>
      </c>
      <c r="C6" s="27"/>
      <c r="D6" s="27"/>
      <c r="E6" s="27"/>
      <c r="F6" s="27"/>
      <c r="G6" s="28"/>
    </row>
    <row r="7" spans="2:7" ht="13.5" thickBot="1">
      <c r="B7" s="22" t="s">
        <v>9</v>
      </c>
      <c r="C7" s="27"/>
      <c r="D7" s="27"/>
      <c r="E7" s="27"/>
      <c r="F7" s="27"/>
      <c r="G7" s="28"/>
    </row>
    <row r="8" spans="2:7" ht="13.5" thickBot="1">
      <c r="B8" s="22" t="s">
        <v>10</v>
      </c>
      <c r="C8" s="27"/>
      <c r="D8" s="27"/>
      <c r="E8" s="27"/>
      <c r="F8" s="27"/>
      <c r="G8" s="28"/>
    </row>
    <row r="9" spans="2:7" ht="13.5" thickBot="1">
      <c r="B9" s="22" t="s">
        <v>11</v>
      </c>
      <c r="C9" s="27"/>
      <c r="D9" s="27"/>
      <c r="E9" s="27"/>
      <c r="F9" s="27"/>
      <c r="G9" s="28"/>
    </row>
    <row r="10" spans="2:7" ht="13.5" thickBot="1">
      <c r="B10" s="29" t="s">
        <v>12</v>
      </c>
      <c r="C10" s="30"/>
      <c r="D10" s="30"/>
      <c r="E10" s="30"/>
      <c r="F10" s="30"/>
      <c r="G10" s="31"/>
    </row>
    <row r="11" spans="2:7" ht="14.25" thickTop="1" thickBot="1">
      <c r="B11" s="68"/>
      <c r="C11" s="68"/>
      <c r="D11" s="68"/>
      <c r="E11" s="68"/>
      <c r="F11" s="68"/>
      <c r="G11" s="68"/>
    </row>
    <row r="12" spans="2:7" ht="13.5" thickTop="1">
      <c r="B12" s="69" t="s">
        <v>13</v>
      </c>
      <c r="C12" s="70"/>
      <c r="D12" s="70"/>
      <c r="E12" s="70"/>
      <c r="F12" s="70"/>
      <c r="G12" s="71"/>
    </row>
    <row r="13" spans="2:7" ht="68.25" customHeight="1" thickBot="1">
      <c r="B13" s="72"/>
      <c r="C13" s="73"/>
      <c r="D13" s="73"/>
      <c r="E13" s="73"/>
      <c r="F13" s="73"/>
      <c r="G13" s="74"/>
    </row>
    <row r="14" spans="2:7" ht="14.25" thickTop="1" thickBot="1">
      <c r="B14" s="68"/>
      <c r="C14" s="68"/>
      <c r="D14" s="68"/>
      <c r="E14" s="68"/>
      <c r="F14" s="68"/>
      <c r="G14" s="68"/>
    </row>
    <row r="15" spans="2:7" ht="14.25" thickTop="1" thickBot="1">
      <c r="B15" s="52" t="s">
        <v>53</v>
      </c>
      <c r="C15" s="53"/>
      <c r="D15" s="53"/>
      <c r="E15" s="53"/>
      <c r="F15" s="53"/>
      <c r="G15" s="54"/>
    </row>
    <row r="16" spans="2:7" ht="27" thickTop="1" thickBot="1">
      <c r="B16" s="47" t="s">
        <v>20</v>
      </c>
      <c r="C16" s="48"/>
      <c r="D16" s="49" t="s">
        <v>17</v>
      </c>
      <c r="E16" s="50" t="s">
        <v>43</v>
      </c>
      <c r="F16" s="48"/>
      <c r="G16" s="51" t="s">
        <v>19</v>
      </c>
    </row>
    <row r="17" spans="2:7" ht="63" customHeight="1" thickBot="1">
      <c r="B17" s="32" t="s">
        <v>21</v>
      </c>
      <c r="C17" s="33"/>
      <c r="D17" s="34" t="s">
        <v>18</v>
      </c>
      <c r="E17" s="36"/>
      <c r="F17" s="33"/>
      <c r="G17" s="35"/>
    </row>
    <row r="18" spans="2:7" ht="13.5" thickBot="1">
      <c r="B18" s="44"/>
      <c r="C18" s="45"/>
      <c r="D18" s="45"/>
      <c r="E18" s="45"/>
      <c r="F18" s="45"/>
      <c r="G18" s="46"/>
    </row>
    <row r="19" spans="2:7" ht="14.25" thickTop="1" thickBot="1">
      <c r="B19" s="37" t="s">
        <v>15</v>
      </c>
      <c r="C19" s="37"/>
      <c r="D19" s="37"/>
      <c r="E19" s="37"/>
      <c r="F19" s="37"/>
      <c r="G19" s="37"/>
    </row>
    <row r="20" spans="2:7" ht="14.25" thickTop="1" thickBot="1">
      <c r="B20" s="58" t="s">
        <v>16</v>
      </c>
      <c r="C20" s="59"/>
      <c r="D20" s="59"/>
      <c r="E20" s="59"/>
      <c r="F20" s="59"/>
      <c r="G20" s="60"/>
    </row>
    <row r="21" spans="2:7" ht="14.25" thickTop="1" thickBot="1">
      <c r="B21" s="62" t="s">
        <v>54</v>
      </c>
      <c r="C21" s="63"/>
      <c r="D21" s="64"/>
      <c r="E21" s="63" t="s">
        <v>59</v>
      </c>
      <c r="F21" s="63"/>
      <c r="G21" s="61"/>
    </row>
    <row r="22" spans="2:7" ht="13.5" thickBot="1">
      <c r="B22" s="65" t="s">
        <v>55</v>
      </c>
      <c r="C22" s="66"/>
      <c r="D22" s="67"/>
      <c r="E22" s="66" t="s">
        <v>57</v>
      </c>
      <c r="F22" s="66"/>
      <c r="G22" s="39"/>
    </row>
    <row r="23" spans="2:7" ht="30.75" customHeight="1" thickBot="1">
      <c r="B23" s="65" t="s">
        <v>56</v>
      </c>
      <c r="C23" s="66"/>
      <c r="D23" s="67"/>
      <c r="E23" s="66" t="s">
        <v>58</v>
      </c>
      <c r="F23" s="66"/>
      <c r="G23" s="39"/>
    </row>
    <row r="24" spans="2:7" ht="33" customHeight="1" thickBot="1">
      <c r="B24" s="65" t="s">
        <v>62</v>
      </c>
      <c r="C24" s="66"/>
      <c r="D24" s="67"/>
      <c r="E24" s="66" t="s">
        <v>60</v>
      </c>
      <c r="F24" s="66"/>
      <c r="G24" s="39"/>
    </row>
    <row r="25" spans="2:7" ht="13.5" thickBot="1">
      <c r="B25" s="40"/>
      <c r="C25" s="41"/>
      <c r="D25" s="42"/>
      <c r="E25" s="41"/>
      <c r="F25" s="41"/>
      <c r="G25" s="43"/>
    </row>
    <row r="26" spans="2:7" ht="15.75" thickTop="1">
      <c r="B26" s="38" t="s">
        <v>3</v>
      </c>
      <c r="C26" s="38"/>
      <c r="D26" s="38"/>
      <c r="E26" s="38"/>
      <c r="F26" s="38"/>
      <c r="G26" s="38"/>
    </row>
  </sheetData>
  <mergeCells count="27">
    <mergeCell ref="B25:C25"/>
    <mergeCell ref="E25:F25"/>
    <mergeCell ref="B26:G26"/>
    <mergeCell ref="B22:C22"/>
    <mergeCell ref="E22:F22"/>
    <mergeCell ref="B23:C23"/>
    <mergeCell ref="E23:F23"/>
    <mergeCell ref="B24:C24"/>
    <mergeCell ref="E24:F24"/>
    <mergeCell ref="B21:C21"/>
    <mergeCell ref="E21:F21"/>
    <mergeCell ref="C8:G8"/>
    <mergeCell ref="C9:G9"/>
    <mergeCell ref="C10:G10"/>
    <mergeCell ref="B11:G11"/>
    <mergeCell ref="B12:G12"/>
    <mergeCell ref="B13:G13"/>
    <mergeCell ref="B14:G14"/>
    <mergeCell ref="B15:G15"/>
    <mergeCell ref="B19:G19"/>
    <mergeCell ref="B20:G20"/>
    <mergeCell ref="C7:G7"/>
    <mergeCell ref="B2:G2"/>
    <mergeCell ref="C3:G3"/>
    <mergeCell ref="C4:G4"/>
    <mergeCell ref="C5:G5"/>
    <mergeCell ref="C6:G6"/>
  </mergeCells>
  <phoneticPr fontId="1" type="noConversion"/>
  <pageMargins left="0" right="0" top="0" bottom="0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"/>
  <sheetViews>
    <sheetView zoomScale="85" zoomScaleNormal="85" workbookViewId="0">
      <selection activeCell="B36" sqref="B36"/>
    </sheetView>
  </sheetViews>
  <sheetFormatPr baseColWidth="10" defaultRowHeight="12.75"/>
  <cols>
    <col min="1" max="1" width="8.33203125" customWidth="1"/>
    <col min="2" max="2" width="74.1640625" customWidth="1"/>
    <col min="3" max="3" width="112.5" customWidth="1"/>
    <col min="4" max="4" width="4.83203125" customWidth="1"/>
    <col min="5" max="5" width="5" customWidth="1"/>
    <col min="6" max="7" width="5.33203125" customWidth="1"/>
    <col min="8" max="8" width="4.5" customWidth="1"/>
    <col min="9" max="9" width="24.83203125" style="124" bestFit="1" customWidth="1"/>
    <col min="10" max="10" width="7" style="124" customWidth="1"/>
    <col min="11" max="11" width="7.1640625" style="124" customWidth="1"/>
    <col min="12" max="12" width="10.5" style="124" customWidth="1"/>
    <col min="13" max="13" width="5.5" style="124" customWidth="1"/>
    <col min="14" max="14" width="10.33203125" style="124" customWidth="1"/>
    <col min="15" max="15" width="12" style="124"/>
  </cols>
  <sheetData>
    <row r="1" spans="1:14" ht="21" customHeight="1" thickBot="1">
      <c r="A1" s="103" t="s">
        <v>51</v>
      </c>
      <c r="B1" s="104"/>
      <c r="C1" s="104"/>
      <c r="D1" s="104"/>
      <c r="E1" s="104"/>
      <c r="F1" s="104"/>
      <c r="G1" s="105"/>
    </row>
    <row r="2" spans="1:14" ht="13.5" thickBot="1">
      <c r="A2" s="17" t="s">
        <v>42</v>
      </c>
      <c r="B2" s="18"/>
      <c r="C2" s="16" t="s">
        <v>50</v>
      </c>
      <c r="D2" s="14">
        <v>0</v>
      </c>
      <c r="E2" s="14">
        <v>1</v>
      </c>
      <c r="F2" s="14">
        <v>2</v>
      </c>
      <c r="G2" s="15">
        <v>3</v>
      </c>
      <c r="H2" s="1"/>
      <c r="I2" s="11"/>
      <c r="J2" s="125"/>
      <c r="K2" s="11"/>
      <c r="L2" s="126" t="s">
        <v>0</v>
      </c>
      <c r="M2" s="11"/>
      <c r="N2" s="127"/>
    </row>
    <row r="3" spans="1:14" ht="26.25" thickBot="1">
      <c r="A3" s="88" t="s">
        <v>27</v>
      </c>
      <c r="B3" s="89" t="s">
        <v>29</v>
      </c>
      <c r="C3" s="93"/>
      <c r="D3" s="21"/>
      <c r="E3" s="21"/>
      <c r="F3" s="21"/>
      <c r="G3" s="94"/>
      <c r="H3" s="1"/>
      <c r="I3" s="128" t="s">
        <v>1</v>
      </c>
      <c r="J3" s="129">
        <v>0.4</v>
      </c>
      <c r="K3" s="11"/>
      <c r="L3" s="130">
        <f>IF(M3=1,(L4*M4)/(M4*J4),0)</f>
        <v>0</v>
      </c>
      <c r="M3" s="11">
        <f>IF(SUM(M4:M4)=0,0,1)</f>
        <v>0</v>
      </c>
      <c r="N3" s="127">
        <f>L3/(20)</f>
        <v>0</v>
      </c>
    </row>
    <row r="4" spans="1:14" ht="15.75" thickBot="1">
      <c r="A4" s="90"/>
      <c r="B4" s="90"/>
      <c r="C4" s="91" t="s">
        <v>44</v>
      </c>
      <c r="D4" s="13"/>
      <c r="E4" s="13"/>
      <c r="F4" s="99"/>
      <c r="G4" s="13"/>
      <c r="H4" s="9" t="str">
        <f>(IF(M4&gt;1,"◄",""))</f>
        <v/>
      </c>
      <c r="I4" s="128" t="s">
        <v>2</v>
      </c>
      <c r="J4" s="125">
        <v>1</v>
      </c>
      <c r="K4" s="11"/>
      <c r="L4" s="131">
        <f>(IF(E4&lt;&gt;"",1/3)+IF(F4&lt;&gt;"",2/3)+IF(G4&lt;&gt;"",1,0))*J4*20</f>
        <v>0</v>
      </c>
      <c r="M4" s="11">
        <f>IF(D4&lt;&gt;"",1,0)+IF(E4&lt;&gt;"",1,0)+IF(F4&lt;&gt;"",1,0)+IF(G4&lt;&gt;"",1,0)</f>
        <v>0</v>
      </c>
      <c r="N4" s="127">
        <f t="shared" ref="N4:N15" si="0">L4/(J4*20)</f>
        <v>0</v>
      </c>
    </row>
    <row r="5" spans="1:14" ht="15.75" thickBot="1">
      <c r="A5" s="88" t="s">
        <v>26</v>
      </c>
      <c r="B5" s="88" t="s">
        <v>30</v>
      </c>
      <c r="C5" s="95"/>
      <c r="D5" s="96"/>
      <c r="E5" s="96"/>
      <c r="F5" s="96"/>
      <c r="G5" s="97"/>
      <c r="H5" s="9"/>
      <c r="I5" s="128" t="s">
        <v>1</v>
      </c>
      <c r="J5" s="129">
        <v>0.4</v>
      </c>
      <c r="K5" s="11"/>
      <c r="L5" s="130">
        <f>IF(M5=1,(L6*M6+L8*M8+L10*M10+L7*M7+L9*M9)/(M6*J6+J8*M8+J10*M10+M7*J7+J9*M9),0)</f>
        <v>0</v>
      </c>
      <c r="M5" s="11">
        <f>IF(SUM(M6:M10)=0,0,1)</f>
        <v>0</v>
      </c>
      <c r="N5" s="127">
        <f>L5/(20)</f>
        <v>0</v>
      </c>
    </row>
    <row r="6" spans="1:14" ht="15.75" thickBot="1">
      <c r="A6" s="90"/>
      <c r="B6" s="90"/>
      <c r="C6" s="91" t="s">
        <v>22</v>
      </c>
      <c r="D6" s="13"/>
      <c r="E6" s="13"/>
      <c r="F6" s="13"/>
      <c r="G6" s="13"/>
      <c r="H6" s="9" t="str">
        <f t="shared" ref="H6:H15" si="1">(IF(M6&gt;1,"◄",""))</f>
        <v/>
      </c>
      <c r="I6" s="128" t="s">
        <v>2</v>
      </c>
      <c r="J6" s="125">
        <v>0.2</v>
      </c>
      <c r="K6" s="11"/>
      <c r="L6" s="131">
        <f t="shared" ref="L6:L10" si="2">(IF(E6&lt;&gt;"",1/3,0)+IF(F6&lt;&gt;"",2/3,0)+IF(G6&lt;&gt;"",1,0))*J6*20</f>
        <v>0</v>
      </c>
      <c r="M6" s="11">
        <f>IF(D6&lt;&gt;"",1,0)+IF(E6&lt;&gt;"",1,0)+IF(F6&lt;&gt;"",1,0)+IF(G6&lt;&gt;"",1,0)</f>
        <v>0</v>
      </c>
      <c r="N6" s="127">
        <f t="shared" si="0"/>
        <v>0</v>
      </c>
    </row>
    <row r="7" spans="1:14" ht="15.75" thickBot="1">
      <c r="A7" s="90"/>
      <c r="B7" s="90"/>
      <c r="C7" s="92" t="s">
        <v>23</v>
      </c>
      <c r="D7" s="12"/>
      <c r="E7" s="12"/>
      <c r="F7" s="12"/>
      <c r="G7" s="12"/>
      <c r="H7" s="9" t="str">
        <f t="shared" si="1"/>
        <v/>
      </c>
      <c r="I7" s="128" t="s">
        <v>2</v>
      </c>
      <c r="J7" s="125">
        <v>0.2</v>
      </c>
      <c r="K7" s="11"/>
      <c r="L7" s="131">
        <f t="shared" si="2"/>
        <v>0</v>
      </c>
      <c r="M7" s="11">
        <f>IF(D7&lt;&gt;"",1,0)+IF(E7&lt;&gt;"",1,0)+IF(F7&lt;&gt;"",1,0)+IF(G7&lt;&gt;"",1,0)</f>
        <v>0</v>
      </c>
      <c r="N7" s="127">
        <f t="shared" si="0"/>
        <v>0</v>
      </c>
    </row>
    <row r="8" spans="1:14" ht="15.75" thickBot="1">
      <c r="A8" s="90"/>
      <c r="B8" s="90"/>
      <c r="C8" s="91" t="s">
        <v>24</v>
      </c>
      <c r="D8" s="13"/>
      <c r="E8" s="13"/>
      <c r="F8" s="13"/>
      <c r="G8" s="13"/>
      <c r="H8" s="9" t="str">
        <f t="shared" si="1"/>
        <v/>
      </c>
      <c r="I8" s="128" t="s">
        <v>2</v>
      </c>
      <c r="J8" s="125">
        <v>0.1</v>
      </c>
      <c r="K8" s="11"/>
      <c r="L8" s="131">
        <f t="shared" si="2"/>
        <v>0</v>
      </c>
      <c r="M8" s="11">
        <f t="shared" ref="M8:M15" si="3">IF(D8&lt;&gt;"",1,0)+IF(E8&lt;&gt;"",1,0)+IF(F8&lt;&gt;"",1,0)+IF(G8&lt;&gt;"",1,0)</f>
        <v>0</v>
      </c>
      <c r="N8" s="127">
        <f t="shared" si="0"/>
        <v>0</v>
      </c>
    </row>
    <row r="9" spans="1:14" ht="15.75" thickBot="1">
      <c r="A9" s="90"/>
      <c r="B9" s="90"/>
      <c r="C9" s="92" t="s">
        <v>25</v>
      </c>
      <c r="D9" s="12"/>
      <c r="E9" s="12"/>
      <c r="F9" s="12"/>
      <c r="G9" s="12"/>
      <c r="H9" s="9" t="str">
        <f t="shared" si="1"/>
        <v/>
      </c>
      <c r="I9" s="128" t="s">
        <v>2</v>
      </c>
      <c r="J9" s="125">
        <v>0.25</v>
      </c>
      <c r="K9" s="11"/>
      <c r="L9" s="131">
        <f t="shared" si="2"/>
        <v>0</v>
      </c>
      <c r="M9" s="11">
        <f t="shared" si="3"/>
        <v>0</v>
      </c>
      <c r="N9" s="127">
        <f t="shared" si="0"/>
        <v>0</v>
      </c>
    </row>
    <row r="10" spans="1:14" ht="15.75" thickBot="1">
      <c r="A10" s="90"/>
      <c r="B10" s="90"/>
      <c r="C10" s="91" t="s">
        <v>45</v>
      </c>
      <c r="D10" s="13"/>
      <c r="E10" s="13"/>
      <c r="F10" s="13"/>
      <c r="G10" s="13"/>
      <c r="H10" s="9" t="str">
        <f t="shared" si="1"/>
        <v/>
      </c>
      <c r="I10" s="128" t="s">
        <v>2</v>
      </c>
      <c r="J10" s="125">
        <v>0.25</v>
      </c>
      <c r="K10" s="125">
        <f>SUM(J6:J10)</f>
        <v>1</v>
      </c>
      <c r="L10" s="131">
        <f t="shared" si="2"/>
        <v>0</v>
      </c>
      <c r="M10" s="11">
        <f t="shared" si="3"/>
        <v>0</v>
      </c>
      <c r="N10" s="127">
        <f t="shared" si="0"/>
        <v>0</v>
      </c>
    </row>
    <row r="11" spans="1:14" ht="15.75" thickBot="1">
      <c r="A11" s="88" t="s">
        <v>28</v>
      </c>
      <c r="B11" s="88" t="s">
        <v>31</v>
      </c>
      <c r="C11" s="17"/>
      <c r="D11" s="18"/>
      <c r="E11" s="18"/>
      <c r="F11" s="18"/>
      <c r="G11" s="98"/>
      <c r="H11" s="9"/>
      <c r="I11" s="128" t="s">
        <v>1</v>
      </c>
      <c r="J11" s="129">
        <v>0.2</v>
      </c>
      <c r="K11" s="11"/>
      <c r="L11" s="130">
        <f>IF(M11=1,(L12*M12+L15*M15)/(M12*J12+J15*M15),0)</f>
        <v>0</v>
      </c>
      <c r="M11" s="11">
        <f>IF(SUM(M12:M15)=0,0,1)</f>
        <v>0</v>
      </c>
      <c r="N11" s="127">
        <f>L11/(20)</f>
        <v>0</v>
      </c>
    </row>
    <row r="12" spans="1:14" ht="15.75" thickBot="1">
      <c r="A12" s="90"/>
      <c r="B12" s="90"/>
      <c r="C12" s="91" t="s">
        <v>46</v>
      </c>
      <c r="D12" s="13"/>
      <c r="E12" s="13"/>
      <c r="F12" s="13"/>
      <c r="G12" s="13"/>
      <c r="H12" s="9" t="str">
        <f t="shared" si="1"/>
        <v/>
      </c>
      <c r="I12" s="128" t="s">
        <v>2</v>
      </c>
      <c r="J12" s="125">
        <v>0.2</v>
      </c>
      <c r="K12" s="11"/>
      <c r="L12" s="131">
        <f>(IF(E12&lt;&gt;"",1/3,0)+IF(F12&lt;&gt;"",2/3,0)+IF(G12&lt;&gt;"",1,0))*J12*20</f>
        <v>0</v>
      </c>
      <c r="M12" s="11">
        <f t="shared" si="3"/>
        <v>0</v>
      </c>
      <c r="N12" s="127">
        <f t="shared" si="0"/>
        <v>0</v>
      </c>
    </row>
    <row r="13" spans="1:14" ht="15.75" thickBot="1">
      <c r="A13" s="90"/>
      <c r="B13" s="90"/>
      <c r="C13" s="92" t="s">
        <v>47</v>
      </c>
      <c r="D13" s="12"/>
      <c r="E13" s="12"/>
      <c r="F13" s="12"/>
      <c r="G13" s="12"/>
      <c r="H13" s="9" t="str">
        <f t="shared" si="1"/>
        <v/>
      </c>
      <c r="I13" s="128" t="s">
        <v>2</v>
      </c>
      <c r="J13" s="125">
        <v>0.3</v>
      </c>
      <c r="K13" s="11"/>
      <c r="L13" s="131">
        <f t="shared" ref="L13:L14" si="4">(IF(E13&lt;&gt;"",1/3,0)+IF(F13&lt;&gt;"",2/3,0)+IF(G13&lt;&gt;"",1,0))*J13*20</f>
        <v>0</v>
      </c>
      <c r="M13" s="11">
        <f t="shared" si="3"/>
        <v>0</v>
      </c>
      <c r="N13" s="127">
        <f t="shared" si="0"/>
        <v>0</v>
      </c>
    </row>
    <row r="14" spans="1:14" ht="15.75" thickBot="1">
      <c r="A14" s="90"/>
      <c r="B14" s="90"/>
      <c r="C14" s="91" t="s">
        <v>48</v>
      </c>
      <c r="D14" s="13"/>
      <c r="E14" s="13"/>
      <c r="F14" s="13"/>
      <c r="G14" s="13"/>
      <c r="H14" s="9" t="str">
        <f t="shared" si="1"/>
        <v/>
      </c>
      <c r="I14" s="128" t="s">
        <v>2</v>
      </c>
      <c r="J14" s="125">
        <v>0.2</v>
      </c>
      <c r="K14" s="11"/>
      <c r="L14" s="131">
        <f t="shared" si="4"/>
        <v>0</v>
      </c>
      <c r="M14" s="11">
        <f t="shared" si="3"/>
        <v>0</v>
      </c>
      <c r="N14" s="127">
        <f t="shared" si="0"/>
        <v>0</v>
      </c>
    </row>
    <row r="15" spans="1:14" ht="15.75" thickBot="1">
      <c r="A15" s="90"/>
      <c r="B15" s="90"/>
      <c r="C15" s="92" t="s">
        <v>49</v>
      </c>
      <c r="D15" s="12"/>
      <c r="E15" s="12"/>
      <c r="F15" s="12"/>
      <c r="G15" s="12"/>
      <c r="H15" s="9" t="str">
        <f t="shared" si="1"/>
        <v/>
      </c>
      <c r="I15" s="128" t="s">
        <v>2</v>
      </c>
      <c r="J15" s="125">
        <v>0.3</v>
      </c>
      <c r="K15" s="11"/>
      <c r="L15" s="131">
        <f>(IF(E15&lt;&gt;"",1/3,0)+IF(F15&lt;&gt;"",2/3,0)+IF(G15&lt;&gt;"",1,0))*J15*20</f>
        <v>0</v>
      </c>
      <c r="M15" s="11">
        <f t="shared" si="3"/>
        <v>0</v>
      </c>
      <c r="N15" s="127">
        <f t="shared" si="0"/>
        <v>0</v>
      </c>
    </row>
    <row r="16" spans="1:14" ht="13.5" thickBot="1">
      <c r="A16" s="2"/>
      <c r="B16" s="19" t="s">
        <v>14</v>
      </c>
      <c r="C16" s="19"/>
      <c r="D16" s="19"/>
      <c r="E16" s="19"/>
      <c r="F16" s="19"/>
      <c r="G16" s="19"/>
      <c r="H16" s="10"/>
      <c r="I16" s="128"/>
      <c r="J16" s="125"/>
      <c r="K16" s="11"/>
      <c r="L16" s="125">
        <f>J11+J5+J3</f>
        <v>1</v>
      </c>
      <c r="M16" s="11">
        <f>SUM(M3:M15)</f>
        <v>0</v>
      </c>
      <c r="N16" s="127"/>
    </row>
    <row r="17" spans="1:14" ht="17.100000000000001" customHeight="1" thickTop="1" thickBot="1">
      <c r="A17" s="2"/>
      <c r="B17" s="3"/>
      <c r="C17" s="100" t="s">
        <v>32</v>
      </c>
      <c r="D17" s="108"/>
      <c r="E17" s="109"/>
      <c r="F17" s="110" t="s">
        <v>33</v>
      </c>
      <c r="G17" s="111"/>
      <c r="H17" s="4"/>
      <c r="I17" s="11"/>
      <c r="J17" s="125"/>
      <c r="K17" s="11"/>
      <c r="L17" s="131"/>
      <c r="M17" s="11"/>
      <c r="N17" s="127"/>
    </row>
    <row r="18" spans="1:14" ht="17.100000000000001" customHeight="1" thickTop="1" thickBot="1">
      <c r="A18" s="2"/>
      <c r="B18" s="3"/>
      <c r="C18" s="106" t="s">
        <v>34</v>
      </c>
      <c r="D18" s="112"/>
      <c r="E18" s="101"/>
      <c r="F18" s="102" t="s">
        <v>35</v>
      </c>
      <c r="G18" s="113"/>
      <c r="H18" s="5"/>
      <c r="I18" s="11"/>
      <c r="J18" s="125"/>
      <c r="K18" s="11"/>
      <c r="L18" s="131"/>
      <c r="M18" s="11"/>
      <c r="N18" s="127"/>
    </row>
    <row r="19" spans="1:14" ht="16.5" thickBot="1">
      <c r="A19" s="2"/>
      <c r="B19" s="3"/>
      <c r="C19" s="107" t="s">
        <v>36</v>
      </c>
      <c r="D19" s="114">
        <f>D18*3</f>
        <v>0</v>
      </c>
      <c r="E19" s="115"/>
      <c r="F19" s="116" t="s">
        <v>37</v>
      </c>
      <c r="G19" s="117"/>
      <c r="H19" s="5"/>
      <c r="I19" s="11"/>
      <c r="J19" s="125"/>
      <c r="K19" s="11"/>
      <c r="L19" s="131"/>
      <c r="M19" s="11"/>
      <c r="N19" s="127"/>
    </row>
    <row r="20" spans="1:14" ht="14.25" thickTop="1" thickBot="1">
      <c r="A20" s="2"/>
      <c r="B20" s="2"/>
      <c r="C20" s="2"/>
      <c r="D20" s="2"/>
      <c r="E20" s="2"/>
      <c r="F20" s="2"/>
      <c r="G20" s="2"/>
      <c r="H20" s="1"/>
      <c r="I20" s="11"/>
      <c r="J20" s="125"/>
      <c r="K20" s="11"/>
      <c r="L20" s="131"/>
      <c r="M20" s="11"/>
      <c r="N20" s="127"/>
    </row>
    <row r="21" spans="1:14" ht="13.5" thickTop="1">
      <c r="A21" s="118" t="s">
        <v>38</v>
      </c>
      <c r="B21" s="119"/>
      <c r="C21" s="119"/>
      <c r="D21" s="119"/>
      <c r="E21" s="119"/>
      <c r="F21" s="119"/>
      <c r="G21" s="120"/>
      <c r="H21" s="6"/>
      <c r="I21" s="11"/>
      <c r="J21" s="125"/>
      <c r="K21" s="11"/>
      <c r="L21" s="131"/>
      <c r="M21" s="11"/>
      <c r="N21" s="127"/>
    </row>
    <row r="22" spans="1:14" ht="59.25" customHeight="1" thickBot="1">
      <c r="A22" s="121"/>
      <c r="B22" s="122"/>
      <c r="C22" s="122"/>
      <c r="D22" s="122"/>
      <c r="E22" s="122"/>
      <c r="F22" s="122"/>
      <c r="G22" s="123"/>
      <c r="H22" s="7"/>
      <c r="I22" s="11"/>
      <c r="J22" s="125"/>
      <c r="K22" s="11"/>
      <c r="L22" s="131"/>
      <c r="M22" s="11"/>
      <c r="N22" s="127"/>
    </row>
    <row r="23" spans="1:14" ht="15" thickTop="1" thickBot="1">
      <c r="A23" s="8"/>
      <c r="B23" s="8"/>
      <c r="C23" s="8"/>
      <c r="D23" s="8"/>
      <c r="E23" s="8"/>
      <c r="F23" s="8"/>
      <c r="G23" s="8"/>
      <c r="H23" s="7"/>
      <c r="I23" s="11"/>
      <c r="J23" s="125"/>
      <c r="K23" s="11"/>
      <c r="L23" s="131"/>
      <c r="M23" s="11"/>
      <c r="N23" s="127"/>
    </row>
    <row r="24" spans="1:14" ht="14.25" thickTop="1" thickBot="1">
      <c r="A24" s="75" t="s">
        <v>39</v>
      </c>
      <c r="B24" s="76"/>
      <c r="C24" s="77" t="s">
        <v>40</v>
      </c>
      <c r="D24" s="78" t="s">
        <v>41</v>
      </c>
      <c r="E24" s="78"/>
      <c r="F24" s="78"/>
      <c r="G24" s="79"/>
      <c r="H24" s="1"/>
      <c r="I24" s="11"/>
      <c r="J24" s="125"/>
      <c r="K24" s="11"/>
      <c r="L24" s="131"/>
      <c r="M24" s="11"/>
      <c r="N24" s="127"/>
    </row>
    <row r="25" spans="1:14" ht="27.75" customHeight="1" thickBot="1">
      <c r="A25" s="80"/>
      <c r="B25" s="81"/>
      <c r="C25" s="82"/>
      <c r="D25" s="25"/>
      <c r="E25" s="25"/>
      <c r="F25" s="25"/>
      <c r="G25" s="26"/>
      <c r="H25" s="1"/>
      <c r="I25" s="11"/>
      <c r="J25" s="125"/>
      <c r="K25" s="11"/>
      <c r="L25" s="131"/>
      <c r="M25" s="11"/>
      <c r="N25" s="127"/>
    </row>
    <row r="26" spans="1:14" ht="27.75" customHeight="1" thickBot="1">
      <c r="A26" s="80"/>
      <c r="B26" s="81"/>
      <c r="C26" s="82"/>
      <c r="D26" s="25"/>
      <c r="E26" s="25"/>
      <c r="F26" s="25"/>
      <c r="G26" s="26"/>
      <c r="H26" s="1"/>
      <c r="I26" s="11"/>
      <c r="J26" s="125"/>
      <c r="K26" s="11"/>
      <c r="L26" s="131"/>
      <c r="M26" s="11"/>
      <c r="N26" s="127"/>
    </row>
    <row r="27" spans="1:14" ht="27.75" customHeight="1" thickBot="1">
      <c r="A27" s="80"/>
      <c r="B27" s="81"/>
      <c r="C27" s="82"/>
      <c r="D27" s="25"/>
      <c r="E27" s="25"/>
      <c r="F27" s="25"/>
      <c r="G27" s="26"/>
      <c r="H27" s="1"/>
      <c r="I27" s="11"/>
      <c r="J27" s="125"/>
      <c r="K27" s="11"/>
      <c r="L27" s="131"/>
      <c r="M27" s="11"/>
      <c r="N27" s="127"/>
    </row>
    <row r="28" spans="1:14" ht="27.75" customHeight="1" thickBot="1">
      <c r="A28" s="80"/>
      <c r="B28" s="81"/>
      <c r="C28" s="82"/>
      <c r="D28" s="25"/>
      <c r="E28" s="25"/>
      <c r="F28" s="25"/>
      <c r="G28" s="26"/>
      <c r="H28" s="1"/>
      <c r="I28" s="11"/>
      <c r="J28" s="125"/>
      <c r="K28" s="11"/>
      <c r="L28" s="131"/>
      <c r="M28" s="11"/>
      <c r="N28" s="127"/>
    </row>
    <row r="29" spans="1:14" ht="27.75" customHeight="1" thickBot="1">
      <c r="A29" s="80"/>
      <c r="B29" s="81"/>
      <c r="C29" s="82"/>
      <c r="D29" s="25"/>
      <c r="E29" s="25"/>
      <c r="F29" s="25"/>
      <c r="G29" s="26"/>
      <c r="H29" s="1"/>
      <c r="I29" s="11"/>
      <c r="J29" s="125"/>
      <c r="K29" s="11"/>
      <c r="L29" s="131"/>
      <c r="M29" s="11"/>
      <c r="N29" s="127"/>
    </row>
    <row r="30" spans="1:14" ht="27.75" customHeight="1" thickBot="1">
      <c r="A30" s="83"/>
      <c r="B30" s="84"/>
      <c r="C30" s="85"/>
      <c r="D30" s="86"/>
      <c r="E30" s="86"/>
      <c r="F30" s="86"/>
      <c r="G30" s="87"/>
      <c r="H30" s="1"/>
      <c r="I30" s="11"/>
      <c r="J30" s="125"/>
      <c r="K30" s="11"/>
      <c r="L30" s="131"/>
      <c r="M30" s="11"/>
      <c r="N30" s="127"/>
    </row>
    <row r="31" spans="1:14" ht="13.5" thickTop="1">
      <c r="A31" s="2"/>
      <c r="B31" s="3"/>
      <c r="C31" s="2"/>
      <c r="D31" s="2"/>
      <c r="E31" s="2"/>
      <c r="F31" s="2"/>
      <c r="G31" s="2"/>
      <c r="H31" s="1"/>
      <c r="I31" s="11"/>
      <c r="J31" s="125"/>
      <c r="K31" s="11"/>
      <c r="L31" s="131"/>
      <c r="M31" s="11"/>
      <c r="N31" s="127"/>
    </row>
  </sheetData>
  <mergeCells count="26">
    <mergeCell ref="C3:G3"/>
    <mergeCell ref="C5:G5"/>
    <mergeCell ref="C11:G11"/>
    <mergeCell ref="A1:G1"/>
    <mergeCell ref="A26:B26"/>
    <mergeCell ref="A27:B27"/>
    <mergeCell ref="A28:B28"/>
    <mergeCell ref="A29:B29"/>
    <mergeCell ref="D18:E18"/>
    <mergeCell ref="F18:G18"/>
    <mergeCell ref="D19:E19"/>
    <mergeCell ref="F19:G19"/>
    <mergeCell ref="A21:G21"/>
    <mergeCell ref="A2:B2"/>
    <mergeCell ref="D17:E17"/>
    <mergeCell ref="F17:G17"/>
    <mergeCell ref="B16:G16"/>
    <mergeCell ref="A4:B4"/>
    <mergeCell ref="A6:B10"/>
    <mergeCell ref="A12:B15"/>
    <mergeCell ref="A30:B30"/>
    <mergeCell ref="A22:G22"/>
    <mergeCell ref="A24:B24"/>
    <mergeCell ref="D24:G24"/>
    <mergeCell ref="A25:B25"/>
    <mergeCell ref="D25:G30"/>
  </mergeCells>
  <phoneticPr fontId="1" type="noConversion"/>
  <printOptions horizontalCentered="1" verticalCentered="1"/>
  <pageMargins left="0" right="0" top="0" bottom="0" header="0.51181102362204722" footer="0.51181102362204722"/>
  <pageSetup paperSize="9" scale="78" orientation="landscape"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Identification</vt:lpstr>
      <vt:lpstr>Notation</vt:lpstr>
      <vt:lpstr>Notation!Zone_d_impression</vt:lpstr>
    </vt:vector>
  </TitlesOfParts>
  <Company>Rectorat de Clermont-ferrand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RAGE</dc:creator>
  <cp:lastModifiedBy>Daniel GLAISER</cp:lastModifiedBy>
  <cp:lastPrinted>2017-09-19T22:19:01Z</cp:lastPrinted>
  <dcterms:created xsi:type="dcterms:W3CDTF">2011-09-27T19:32:21Z</dcterms:created>
  <dcterms:modified xsi:type="dcterms:W3CDTF">2018-10-04T15:29:27Z</dcterms:modified>
</cp:coreProperties>
</file>