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028"/>
  <workbookPr autoCompressPictures="0" defaultThemeVersion="124226"/>
  <mc:AlternateContent xmlns:mc="http://schemas.openxmlformats.org/markup-compatibility/2006">
    <mc:Choice Requires="x15">
      <x15ac:absPath xmlns:x15ac="http://schemas.microsoft.com/office/spreadsheetml/2010/11/ac" url="/Users/FABRE6434/Library/CloudStorage/OneDrive-Rectoratdel'académiedeBordeaux/01 - TRAVAIL/01-travail/BTS - pilotage examen/BTS TP/2023-2024/circulaire nationale/grilles évaluations/"/>
    </mc:Choice>
  </mc:AlternateContent>
  <xr:revisionPtr revIDLastSave="0" documentId="8_{7250B334-7E30-2549-AA4F-9EA9EB9F9BDC}" xr6:coauthVersionLast="47" xr6:coauthVersionMax="47" xr10:uidLastSave="{00000000-0000-0000-0000-000000000000}"/>
  <workbookProtection workbookAlgorithmName="SHA-512" workbookHashValue="qKWpPDZrRIegaPDTOk5LRkgf0tbBxrgFrFphq8as89AH/ArK/NG4pcNcC0CMKou7YAa/MQeadI1qkxhU4L9opw==" workbookSaltValue="5bM3l59o+Xs51zmT6rJ3vg==" workbookSpinCount="100000" lockStructure="1"/>
  <bookViews>
    <workbookView xWindow="3200" yWindow="500" windowWidth="25600" windowHeight="16060" xr2:uid="{00000000-000D-0000-FFFF-FFFF00000000}"/>
  </bookViews>
  <sheets>
    <sheet name="Evaluation U62 - TOPO" sheetId="2" r:id="rId1"/>
    <sheet name="Evaluation U62 - LABO" sheetId="5" r:id="rId2"/>
    <sheet name="Evaluation U62 - TOPO OU LABO" sheetId="4" r:id="rId3"/>
  </sheets>
  <definedNames>
    <definedName name="Z_13CAE99E_1326_41E6_A214_B3512518385D_.wvu.Cols" localSheetId="1" hidden="1">'Evaluation U62 - LABO'!#REF!,'Evaluation U62 - LABO'!$L:$M,'Evaluation U62 - LABO'!$O:$P</definedName>
    <definedName name="Z_13CAE99E_1326_41E6_A214_B3512518385D_.wvu.Cols" localSheetId="0" hidden="1">'Evaluation U62 - TOPO'!#REF!,'Evaluation U62 - TOPO'!$L:$M,'Evaluation U62 - TOPO'!$O:$P</definedName>
    <definedName name="Z_13CAE99E_1326_41E6_A214_B3512518385D_.wvu.Cols" localSheetId="2" hidden="1">'Evaluation U62 - TOPO OU LABO'!#REF!,'Evaluation U62 - TOPO OU LABO'!$L:$M,'Evaluation U62 - TOPO OU LABO'!$O:$P</definedName>
    <definedName name="Z_13CAE99E_1326_41E6_A214_B3512518385D_.wvu.PrintArea" localSheetId="1" hidden="1">'Evaluation U62 - LABO'!$A$1:$Q$16</definedName>
    <definedName name="Z_13CAE99E_1326_41E6_A214_B3512518385D_.wvu.PrintArea" localSheetId="0" hidden="1">'Evaluation U62 - TOPO'!$A$1:$Q$18</definedName>
    <definedName name="Z_13CAE99E_1326_41E6_A214_B3512518385D_.wvu.PrintArea" localSheetId="2" hidden="1">'Evaluation U62 - TOPO OU LABO'!$A$1:$Q$18</definedName>
    <definedName name="Z_3BB7A45E_33AA_4D17_9C38_AD9C4BD31B32_.wvu.Cols" localSheetId="1" hidden="1">'Evaluation U62 - LABO'!$B:$B,'Evaluation U62 - LABO'!#REF!,'Evaluation U62 - LABO'!$L:$M,'Evaluation U62 - LABO'!$O:$P</definedName>
    <definedName name="Z_3BB7A45E_33AA_4D17_9C38_AD9C4BD31B32_.wvu.Cols" localSheetId="0" hidden="1">'Evaluation U62 - TOPO'!$B:$B,'Evaluation U62 - TOPO'!#REF!,'Evaluation U62 - TOPO'!$L:$M,'Evaluation U62 - TOPO'!$O:$P</definedName>
    <definedName name="Z_3BB7A45E_33AA_4D17_9C38_AD9C4BD31B32_.wvu.Cols" localSheetId="2" hidden="1">'Evaluation U62 - TOPO OU LABO'!$B:$B,'Evaluation U62 - TOPO OU LABO'!#REF!,'Evaluation U62 - TOPO OU LABO'!$L:$M,'Evaluation U62 - TOPO OU LABO'!$O:$P</definedName>
    <definedName name="Z_3BB7A45E_33AA_4D17_9C38_AD9C4BD31B32_.wvu.PrintArea" localSheetId="1" hidden="1">'Evaluation U62 - LABO'!$A$1:$Q$16</definedName>
    <definedName name="Z_3BB7A45E_33AA_4D17_9C38_AD9C4BD31B32_.wvu.PrintArea" localSheetId="0" hidden="1">'Evaluation U62 - TOPO'!$A$1:$Q$18</definedName>
    <definedName name="Z_3BB7A45E_33AA_4D17_9C38_AD9C4BD31B32_.wvu.PrintArea" localSheetId="2" hidden="1">'Evaluation U62 - TOPO OU LABO'!$A$1:$Q$18</definedName>
    <definedName name="Z_E226B775_EFC5_4E9C_AC92_7B73BDED665D_.wvu.Cols" localSheetId="1" hidden="1">'Evaluation U62 - LABO'!$B:$B,'Evaluation U62 - LABO'!#REF!,'Evaluation U62 - LABO'!$O:$O</definedName>
    <definedName name="Z_E226B775_EFC5_4E9C_AC92_7B73BDED665D_.wvu.Cols" localSheetId="0" hidden="1">'Evaluation U62 - TOPO'!$B:$B,'Evaluation U62 - TOPO'!#REF!,'Evaluation U62 - TOPO'!$O:$O</definedName>
    <definedName name="Z_E226B775_EFC5_4E9C_AC92_7B73BDED665D_.wvu.Cols" localSheetId="2" hidden="1">'Evaluation U62 - TOPO OU LABO'!$B:$B,'Evaluation U62 - TOPO OU LABO'!#REF!,'Evaluation U62 - TOPO OU LABO'!$O:$O</definedName>
    <definedName name="Z_E226B775_EFC5_4E9C_AC92_7B73BDED665D_.wvu.PrintArea" localSheetId="1" hidden="1">'Evaluation U62 - LABO'!$A$1:$Q$16</definedName>
    <definedName name="Z_E226B775_EFC5_4E9C_AC92_7B73BDED665D_.wvu.PrintArea" localSheetId="0" hidden="1">'Evaluation U62 - TOPO'!$A$1:$Q$18</definedName>
    <definedName name="Z_E226B775_EFC5_4E9C_AC92_7B73BDED665D_.wvu.PrintArea" localSheetId="2" hidden="1">'Evaluation U62 - TOPO OU LABO'!$A$1:$Q$18</definedName>
    <definedName name="_xlnm.Print_Area" localSheetId="1">'Evaluation U62 - LABO'!$A$1:$Q$16</definedName>
    <definedName name="_xlnm.Print_Area" localSheetId="0">'Evaluation U62 - TOPO'!$A$1:$Q$18</definedName>
    <definedName name="_xlnm.Print_Area" localSheetId="2">'Evaluation U62 - TOPO OU LABO'!$A$1:$Q$18</definedName>
  </definedNames>
  <calcPr calcId="191029"/>
  <customWorkbookViews>
    <customWorkbookView name="impression avec indicaterus" guid="{13CAE99E-1326-41E6-A214-B3512518385D}" maximized="1" xWindow="-1929" yWindow="-9" windowWidth="1938" windowHeight="1098" activeSheetId="2"/>
    <customWorkbookView name="tout" guid="{E226B775-EFC5-4E9C-AC92-7B73BDED665D}" maximized="1" xWindow="-9" yWindow="-9" windowWidth="1618" windowHeight="918" activeSheetId="2"/>
    <customWorkbookView name="impression" guid="{3BB7A45E-33AA-4D17-9C38-AD9C4BD31B32}" maximized="1" xWindow="-9" yWindow="-9" windowWidth="1618" windowHeight="918"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M5" i="2" l="1"/>
  <c r="M6" i="2"/>
  <c r="M7" i="2"/>
  <c r="M4" i="2"/>
  <c r="J5" i="2" s="1"/>
  <c r="K5" i="2" s="1"/>
  <c r="P5" i="2" s="1"/>
  <c r="M5" i="5"/>
  <c r="L5" i="5"/>
  <c r="H5" i="5" s="1"/>
  <c r="M4" i="5"/>
  <c r="J5" i="5" s="1"/>
  <c r="K5" i="5" s="1"/>
  <c r="P5" i="5" s="1"/>
  <c r="L4" i="5"/>
  <c r="H4" i="5" s="1"/>
  <c r="M4" i="4"/>
  <c r="J4" i="4" s="1"/>
  <c r="K4" i="4" s="1"/>
  <c r="P4" i="4" s="1"/>
  <c r="M5" i="4"/>
  <c r="M6" i="4"/>
  <c r="J6" i="4" s="1"/>
  <c r="K6" i="4" s="1"/>
  <c r="P6" i="4" s="1"/>
  <c r="M7" i="4"/>
  <c r="L7" i="4"/>
  <c r="H7" i="4" s="1"/>
  <c r="L6" i="4"/>
  <c r="H6" i="4" s="1"/>
  <c r="L5" i="4"/>
  <c r="H5" i="4" s="1"/>
  <c r="L4" i="4"/>
  <c r="H4" i="4"/>
  <c r="L6" i="2"/>
  <c r="H6" i="2" s="1"/>
  <c r="L7" i="2"/>
  <c r="H7" i="2" s="1"/>
  <c r="L5" i="2"/>
  <c r="H5" i="2" s="1"/>
  <c r="L4" i="2"/>
  <c r="H4" i="2"/>
  <c r="J7" i="4"/>
  <c r="K7" i="4" s="1"/>
  <c r="P7" i="4" s="1"/>
  <c r="J4" i="2"/>
  <c r="J7" i="2" l="1"/>
  <c r="K7" i="2" s="1"/>
  <c r="P7" i="2" s="1"/>
  <c r="J6" i="2"/>
  <c r="K6" i="2" s="1"/>
  <c r="P6" i="2" s="1"/>
  <c r="H2" i="5"/>
  <c r="J5" i="4"/>
  <c r="K5" i="4" s="1"/>
  <c r="P5" i="4" s="1"/>
  <c r="H2" i="4"/>
  <c r="E9" i="4" s="1"/>
  <c r="O8" i="2"/>
  <c r="H2" i="2"/>
  <c r="K4" i="2"/>
  <c r="J4" i="5"/>
  <c r="K4" i="5" s="1"/>
  <c r="K3" i="4" l="1"/>
  <c r="O8" i="4"/>
  <c r="P4" i="2"/>
  <c r="E9" i="2"/>
  <c r="K3" i="2"/>
  <c r="K3" i="5"/>
  <c r="E7" i="5"/>
  <c r="P4" i="5"/>
</calcChain>
</file>

<file path=xl/sharedStrings.xml><?xml version="1.0" encoding="utf-8"?>
<sst xmlns="http://schemas.openxmlformats.org/spreadsheetml/2006/main" count="101" uniqueCount="47">
  <si>
    <t>Compétences évaluées</t>
  </si>
  <si>
    <t>Indicateurs de performance</t>
  </si>
  <si>
    <t xml:space="preserve"> /20</t>
  </si>
  <si>
    <t>/20</t>
  </si>
  <si>
    <t>Appréciation globale</t>
  </si>
  <si>
    <t>Date</t>
  </si>
  <si>
    <t>Note brute obtenue par calcul automatique :</t>
  </si>
  <si>
    <t>ELEMENTS DE QUESTIONNEMENT</t>
  </si>
  <si>
    <t>Ctrl</t>
  </si>
  <si>
    <t>Poids suppri</t>
  </si>
  <si>
    <t>Poids réel compté</t>
  </si>
  <si>
    <t>Poids théorique</t>
  </si>
  <si>
    <t>Nombre de points</t>
  </si>
  <si>
    <t xml:space="preserve">ATTENTION, si le symbole ◄ apparait dans cette colonne c'est qu'il n'y a pas 
ou qu'il y a plus d'une valeur donnée à l'indicateur, il faut alors choisir laquelle retenir         </t>
  </si>
  <si>
    <t>Note sur 20 attribuée par le jury (note brute + ou - 1 point):</t>
  </si>
  <si>
    <t xml:space="preserve">  </t>
  </si>
  <si>
    <r>
      <t xml:space="preserve">NOM </t>
    </r>
    <r>
      <rPr>
        <b/>
        <sz val="12"/>
        <rFont val="Arial"/>
        <family val="2"/>
      </rPr>
      <t xml:space="preserve">DU CANDIDAT:  </t>
    </r>
    <r>
      <rPr>
        <b/>
        <sz val="12"/>
        <color rgb="FFFF0000"/>
        <rFont val="Arial"/>
        <family val="2"/>
      </rPr>
      <t xml:space="preserve">
PRENOM </t>
    </r>
    <r>
      <rPr>
        <b/>
        <sz val="12"/>
        <color theme="1"/>
        <rFont val="Arial"/>
        <family val="2"/>
      </rPr>
      <t>DU</t>
    </r>
    <r>
      <rPr>
        <b/>
        <sz val="12"/>
        <color rgb="FFFF0000"/>
        <rFont val="Arial"/>
        <family val="2"/>
      </rPr>
      <t xml:space="preserve"> </t>
    </r>
    <r>
      <rPr>
        <b/>
        <sz val="12"/>
        <color theme="1"/>
        <rFont val="Arial"/>
        <family val="2"/>
      </rPr>
      <t xml:space="preserve">CANDIDAT:  </t>
    </r>
  </si>
  <si>
    <t>Seules les cases JAUNES sont à remplir par la commission d'évaluation</t>
  </si>
  <si>
    <t>Signature</t>
  </si>
  <si>
    <t>BTS TRAVAUX PUBLICS
U62 - Situation 1: Topographie
Fiche d'évaluation</t>
  </si>
  <si>
    <t>C11 – IMPLANTER SUR LE TERRAIN TOUT OU PARTIE D'UN OUVRAGE</t>
  </si>
  <si>
    <t>C15 – RÉCEPTIONNER UN SUPPORT D'INTERVENTION</t>
  </si>
  <si>
    <t>C12 – RELEVER UN OUVRAGE OU UN ÉTAT EXISTANT ET EXPLOITER LES MESURES</t>
  </si>
  <si>
    <t>Déterminer les éléments à implanter</t>
  </si>
  <si>
    <t>Calculer les données nécessaires pour l’implantation</t>
  </si>
  <si>
    <t>Choisir et utiliser des matériels</t>
  </si>
  <si>
    <t>Contrôler l’implantation</t>
  </si>
  <si>
    <t>Les éléments à implanter sont choisis de façon à être exploitables par le chantier.</t>
  </si>
  <si>
    <t>Les données nécessaires à l’implantation sont justes et précises.</t>
  </si>
  <si>
    <t>L’utilisation des matériels est rigoureuse. Le choix des matériels est adapté à la situation.
Les éléments de repérage sont matérialisés (piquets, fiches, chaises, tracés, ).
Les éléments matérialisés sont compatibles avec l’organisation du chantier.</t>
  </si>
  <si>
    <t>L’implantation est contrôlée et les non- conformités sont corrigées.</t>
  </si>
  <si>
    <t>OUI</t>
  </si>
  <si>
    <t>EVALUE</t>
  </si>
  <si>
    <t>Déterminer les données à relever</t>
  </si>
  <si>
    <t>Procéder au relevé de tout ou partie d'un ouvrage ou d’un état existant.</t>
  </si>
  <si>
    <t>Elaborer un plan de récolement.</t>
  </si>
  <si>
    <t>Les données à relever sont correctement identifiées.</t>
  </si>
  <si>
    <t>L’utilisation des matériels est rigoureuse.
Le choix des matériels est adapté à la situation.</t>
  </si>
  <si>
    <t>L’utilisation des matériels est rigoureuse.
Le choix des matériels est adapté à la situation.
Les relevés sont précis, clairement présentés, et permettent leur exploitation ultérieure.
La mise en forme est adaptée à son usage.</t>
  </si>
  <si>
    <t>La précision, l’exactitude et la bonne présentation du plan de récolement permettent une exploitation ultérieure.</t>
  </si>
  <si>
    <t>Exploiter les résultats des essais, mesures, et/ou contrôles.</t>
  </si>
  <si>
    <t>Les essais, mesures, et contrôles sont adaptés et conformes aux protocoles en vigueur.
Un compte-rendu est établi.</t>
  </si>
  <si>
    <t>Les écarts entre le prévisionnel et le constat sont identifiés, caractérisés, et consignés dans un compte rendu adressé à la hiérarchie.
Des solutions de remédiation sont trouvées et comparées entre elles. La solution la plus pertinente est proposée à la hiérarchie.</t>
  </si>
  <si>
    <t>Nom de l'évaluateur</t>
  </si>
  <si>
    <t>BTS TRAVAUX PUBLICS
U62 - Situation 2: Laboratoire 
Fiche d'évaluation</t>
  </si>
  <si>
    <t>BTS TRAVAUX PUBLICS
U62 - Situation 3: Laboratoire ou topographie
Fiche d'évaluation</t>
  </si>
  <si>
    <t>SESSION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</si>
</sst>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0" x14ac:knownFonts="1">
    <font>
      <sz val="11"/>
      <color theme="1"/>
      <name val="Calibri"/>
      <family val="2"/>
      <scheme val="minor"/>
    </font>
    <font>
      <sz val="11"/>
      <color theme="1"/>
      <name val="Calibri"/>
      <family val="2"/>
      <scheme val="minor"/>
    </font>
    <font>
      <b/>
      <sz val="11"/>
      <color theme="1"/>
      <name val="Arial"/>
      <family val="2"/>
    </font>
    <font>
      <sz val="11"/>
      <color theme="1"/>
      <name val="Arial"/>
      <family val="2"/>
    </font>
    <font>
      <b/>
      <sz val="12"/>
      <color theme="1"/>
      <name val="Arial"/>
      <family val="2"/>
    </font>
    <font>
      <sz val="12"/>
      <color theme="1"/>
      <name val="Arial"/>
      <family val="2"/>
    </font>
    <font>
      <b/>
      <sz val="18"/>
      <color theme="1"/>
      <name val="Arial"/>
      <family val="2"/>
    </font>
    <font>
      <b/>
      <sz val="11"/>
      <color rgb="FFFF0000"/>
      <name val="Arial"/>
      <family val="2"/>
    </font>
    <font>
      <b/>
      <sz val="12"/>
      <color rgb="FFFF0000"/>
      <name val="Arial"/>
      <family val="2"/>
    </font>
    <font>
      <b/>
      <sz val="20"/>
      <color theme="1"/>
      <name val="Arial"/>
      <family val="2"/>
    </font>
    <font>
      <sz val="11"/>
      <color rgb="FFFF0000"/>
      <name val="Arial"/>
      <family val="2"/>
    </font>
    <font>
      <b/>
      <i/>
      <sz val="12"/>
      <color theme="1"/>
      <name val="Arial"/>
      <family val="2"/>
    </font>
    <font>
      <sz val="9"/>
      <color rgb="FFFF0000"/>
      <name val="Arial"/>
      <family val="2"/>
    </font>
    <font>
      <sz val="10"/>
      <color theme="1"/>
      <name val="Arial"/>
      <family val="2"/>
    </font>
    <font>
      <sz val="10"/>
      <color rgb="FFFF0000"/>
      <name val="Arial"/>
      <family val="2"/>
    </font>
    <font>
      <b/>
      <sz val="10"/>
      <color theme="1"/>
      <name val="Arial"/>
      <family val="2"/>
    </font>
    <font>
      <i/>
      <sz val="12"/>
      <color theme="1"/>
      <name val="Arial"/>
      <family val="2"/>
    </font>
    <font>
      <b/>
      <sz val="11"/>
      <color indexed="10"/>
      <name val="Arial"/>
      <family val="2"/>
    </font>
    <font>
      <i/>
      <sz val="8"/>
      <color indexed="10"/>
      <name val="Arial"/>
      <family val="2"/>
    </font>
    <font>
      <sz val="9"/>
      <name val="Arial"/>
      <family val="2"/>
    </font>
    <font>
      <b/>
      <sz val="12"/>
      <name val="Arial"/>
      <family val="2"/>
    </font>
    <font>
      <b/>
      <sz val="16"/>
      <name val="Arial"/>
      <family val="2"/>
    </font>
    <font>
      <i/>
      <sz val="9"/>
      <name val="Arial"/>
      <family val="2"/>
    </font>
    <font>
      <b/>
      <sz val="10"/>
      <name val="Arial"/>
      <family val="2"/>
    </font>
    <font>
      <b/>
      <sz val="9"/>
      <name val="Arial"/>
      <family val="2"/>
    </font>
    <font>
      <sz val="10"/>
      <name val="Arial"/>
      <family val="2"/>
    </font>
    <font>
      <sz val="12"/>
      <name val="Arial"/>
      <family val="2"/>
    </font>
    <font>
      <b/>
      <sz val="14"/>
      <color rgb="FFFF0000"/>
      <name val="Arial"/>
      <family val="2"/>
    </font>
    <font>
      <b/>
      <sz val="16"/>
      <color rgb="FFFF0000"/>
      <name val="Arial"/>
      <family val="2"/>
    </font>
    <font>
      <b/>
      <sz val="11"/>
      <color theme="0"/>
      <name val="Arial"/>
      <family val="2"/>
    </font>
  </fonts>
  <fills count="6">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theme="5" tint="0.79998168889431442"/>
        <bgColor indexed="64"/>
      </patternFill>
    </fill>
    <fill>
      <patternFill patternType="solid">
        <fgColor theme="0" tint="-0.14999847407452621"/>
        <bgColor indexed="64"/>
      </patternFill>
    </fill>
  </fills>
  <borders count="43">
    <border>
      <left/>
      <right/>
      <top/>
      <bottom/>
      <diagonal/>
    </border>
    <border>
      <left style="thin">
        <color auto="1"/>
      </left>
      <right style="thin">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bottom/>
      <diagonal/>
    </border>
    <border>
      <left style="thin">
        <color auto="1"/>
      </left>
      <right style="thin">
        <color auto="1"/>
      </right>
      <top style="medium">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auto="1"/>
      </left>
      <right style="medium">
        <color auto="1"/>
      </right>
      <top/>
      <bottom style="medium">
        <color auto="1"/>
      </bottom>
      <diagonal/>
    </border>
    <border>
      <left style="medium">
        <color auto="1"/>
      </left>
      <right style="thin">
        <color auto="1"/>
      </right>
      <top style="thin">
        <color auto="1"/>
      </top>
      <bottom style="thin">
        <color auto="1"/>
      </bottom>
      <diagonal/>
    </border>
    <border>
      <left/>
      <right/>
      <top/>
      <bottom style="medium">
        <color auto="1"/>
      </bottom>
      <diagonal/>
    </border>
    <border>
      <left style="thin">
        <color auto="1"/>
      </left>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top/>
      <bottom style="medium">
        <color auto="1"/>
      </bottom>
      <diagonal/>
    </border>
    <border>
      <left/>
      <right style="medium">
        <color auto="1"/>
      </right>
      <top/>
      <bottom style="medium">
        <color auto="1"/>
      </bottom>
      <diagonal/>
    </border>
    <border>
      <left/>
      <right style="medium">
        <color auto="1"/>
      </right>
      <top/>
      <bottom/>
      <diagonal/>
    </border>
    <border>
      <left style="medium">
        <color auto="1"/>
      </left>
      <right style="medium">
        <color auto="1"/>
      </right>
      <top style="medium">
        <color auto="1"/>
      </top>
      <bottom/>
      <diagonal/>
    </border>
    <border>
      <left style="medium">
        <color auto="1"/>
      </left>
      <right style="medium">
        <color auto="1"/>
      </right>
      <top/>
      <bottom/>
      <diagonal/>
    </border>
    <border>
      <left/>
      <right style="thin">
        <color auto="1"/>
      </right>
      <top/>
      <bottom style="medium">
        <color auto="1"/>
      </bottom>
      <diagonal/>
    </border>
    <border>
      <left style="thin">
        <color auto="1"/>
      </left>
      <right/>
      <top style="medium">
        <color auto="1"/>
      </top>
      <bottom style="thin">
        <color auto="1"/>
      </bottom>
      <diagonal/>
    </border>
    <border>
      <left style="medium">
        <color auto="1"/>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style="medium">
        <color auto="1"/>
      </right>
      <top/>
      <bottom/>
      <diagonal/>
    </border>
    <border>
      <left style="thin">
        <color auto="1"/>
      </left>
      <right style="thin">
        <color auto="1"/>
      </right>
      <top/>
      <bottom/>
      <diagonal/>
    </border>
    <border>
      <left style="thin">
        <color auto="1"/>
      </left>
      <right/>
      <top style="medium">
        <color auto="1"/>
      </top>
      <bottom/>
      <diagonal/>
    </border>
    <border>
      <left/>
      <right style="thin">
        <color auto="1"/>
      </right>
      <top style="thin">
        <color auto="1"/>
      </top>
      <bottom style="thin">
        <color auto="1"/>
      </bottom>
      <diagonal/>
    </border>
  </borders>
  <cellStyleXfs count="2">
    <xf numFmtId="0" fontId="0" fillId="0" borderId="0"/>
    <xf numFmtId="9" fontId="1" fillId="0" borderId="0" applyFont="0" applyFill="0" applyBorder="0" applyAlignment="0" applyProtection="0"/>
  </cellStyleXfs>
  <cellXfs count="120">
    <xf numFmtId="0" fontId="0" fillId="0" borderId="0" xfId="0"/>
    <xf numFmtId="0" fontId="3" fillId="0" borderId="0" xfId="0" applyFont="1"/>
    <xf numFmtId="0" fontId="13" fillId="0" borderId="0" xfId="0" applyFont="1" applyAlignment="1">
      <alignment horizontal="center" vertical="center" textRotation="90" wrapText="1"/>
    </xf>
    <xf numFmtId="0" fontId="13" fillId="0" borderId="0" xfId="0" applyFont="1"/>
    <xf numFmtId="0" fontId="13" fillId="0" borderId="0" xfId="0" applyFont="1" applyAlignment="1">
      <alignment wrapText="1"/>
    </xf>
    <xf numFmtId="0" fontId="3" fillId="0" borderId="0" xfId="0" applyFont="1" applyAlignment="1">
      <alignment horizontal="center"/>
    </xf>
    <xf numFmtId="0" fontId="2" fillId="0" borderId="0" xfId="0" applyFont="1"/>
    <xf numFmtId="0" fontId="12" fillId="0" borderId="0" xfId="0" applyFont="1"/>
    <xf numFmtId="0" fontId="10" fillId="0" borderId="0" xfId="0" applyFont="1" applyAlignment="1">
      <alignment horizontal="center"/>
    </xf>
    <xf numFmtId="0" fontId="4" fillId="3" borderId="1" xfId="0" applyFont="1" applyFill="1" applyBorder="1" applyAlignment="1" applyProtection="1">
      <alignment horizontal="center" vertical="center"/>
      <protection locked="0"/>
    </xf>
    <xf numFmtId="0" fontId="4" fillId="3" borderId="9" xfId="0" applyFont="1" applyFill="1" applyBorder="1" applyAlignment="1" applyProtection="1">
      <alignment horizontal="center" vertical="center"/>
      <protection locked="0"/>
    </xf>
    <xf numFmtId="0" fontId="9" fillId="0" borderId="22" xfId="0" applyFont="1" applyBorder="1" applyAlignment="1">
      <alignment vertical="center" wrapText="1"/>
    </xf>
    <xf numFmtId="0" fontId="3" fillId="0" borderId="22" xfId="0" applyFont="1" applyBorder="1"/>
    <xf numFmtId="0" fontId="10" fillId="0" borderId="22" xfId="0" applyFont="1" applyBorder="1" applyAlignment="1">
      <alignment horizontal="center"/>
    </xf>
    <xf numFmtId="0" fontId="6" fillId="5" borderId="11" xfId="0" applyFont="1" applyFill="1" applyBorder="1" applyAlignment="1">
      <alignment horizontal="center" vertical="center" wrapText="1"/>
    </xf>
    <xf numFmtId="0" fontId="4" fillId="0" borderId="14"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39" xfId="0" applyFont="1" applyBorder="1" applyAlignment="1">
      <alignment horizontal="center" vertical="center" wrapText="1"/>
    </xf>
    <xf numFmtId="0" fontId="11" fillId="0" borderId="41" xfId="0" applyFont="1" applyBorder="1" applyAlignment="1">
      <alignment horizontal="center" vertical="center" wrapText="1"/>
    </xf>
    <xf numFmtId="0" fontId="4" fillId="0" borderId="32" xfId="0" applyFont="1" applyBorder="1" applyAlignment="1">
      <alignment horizontal="center" vertical="center" wrapText="1"/>
    </xf>
    <xf numFmtId="0" fontId="12" fillId="0" borderId="0" xfId="0" applyFont="1" applyAlignment="1">
      <alignment horizontal="center" vertical="center" wrapText="1"/>
    </xf>
    <xf numFmtId="0" fontId="14" fillId="0" borderId="0" xfId="0" applyFont="1" applyAlignment="1">
      <alignment horizontal="center" vertical="center" textRotation="90" wrapText="1"/>
    </xf>
    <xf numFmtId="0" fontId="15" fillId="0" borderId="31" xfId="0" applyFont="1" applyBorder="1" applyAlignment="1">
      <alignment horizontal="center" vertical="center" wrapText="1"/>
    </xf>
    <xf numFmtId="0" fontId="3" fillId="0" borderId="21" xfId="0" applyFont="1" applyBorder="1" applyAlignment="1">
      <alignment horizontal="left" vertical="center" wrapText="1"/>
    </xf>
    <xf numFmtId="9" fontId="5" fillId="4" borderId="8" xfId="1" applyFont="1" applyFill="1" applyBorder="1" applyAlignment="1" applyProtection="1">
      <alignment horizontal="center"/>
    </xf>
    <xf numFmtId="0" fontId="16" fillId="4" borderId="35" xfId="0" applyFont="1" applyFill="1" applyBorder="1" applyAlignment="1">
      <alignment horizontal="center" vertical="center" textRotation="90" wrapText="1"/>
    </xf>
    <xf numFmtId="2" fontId="4" fillId="4" borderId="28" xfId="1" applyNumberFormat="1" applyFont="1" applyFill="1" applyBorder="1" applyAlignment="1" applyProtection="1">
      <alignment horizontal="center" vertical="center"/>
    </xf>
    <xf numFmtId="0" fontId="12" fillId="0" borderId="0" xfId="0" applyFont="1" applyAlignment="1">
      <alignment horizontal="center" vertical="center" textRotation="90" wrapText="1"/>
    </xf>
    <xf numFmtId="0" fontId="4" fillId="5" borderId="25" xfId="0" applyFont="1" applyFill="1" applyBorder="1" applyAlignment="1">
      <alignment vertical="center" wrapText="1"/>
    </xf>
    <xf numFmtId="0" fontId="5" fillId="5" borderId="1" xfId="0" applyFont="1" applyFill="1" applyBorder="1" applyAlignment="1">
      <alignment vertical="center" wrapText="1"/>
    </xf>
    <xf numFmtId="9" fontId="5" fillId="5" borderId="1" xfId="1" applyFont="1" applyFill="1" applyBorder="1" applyAlignment="1" applyProtection="1">
      <alignment horizontal="right"/>
    </xf>
    <xf numFmtId="9" fontId="16" fillId="5" borderId="27" xfId="1" applyFont="1" applyFill="1" applyBorder="1" applyAlignment="1" applyProtection="1">
      <alignment horizontal="center"/>
    </xf>
    <xf numFmtId="2" fontId="5" fillId="5" borderId="12" xfId="1" applyNumberFormat="1" applyFont="1" applyFill="1" applyBorder="1" applyAlignment="1" applyProtection="1"/>
    <xf numFmtId="9" fontId="12" fillId="0" borderId="0" xfId="0" applyNumberFormat="1" applyFont="1" applyAlignment="1">
      <alignment horizontal="center"/>
    </xf>
    <xf numFmtId="1" fontId="10" fillId="0" borderId="0" xfId="0" applyNumberFormat="1" applyFont="1" applyAlignment="1">
      <alignment horizontal="center"/>
    </xf>
    <xf numFmtId="0" fontId="18" fillId="0" borderId="0" xfId="0" applyFont="1" applyAlignment="1">
      <alignment vertical="center"/>
    </xf>
    <xf numFmtId="0" fontId="18" fillId="0" borderId="0" xfId="0" applyFont="1" applyAlignment="1">
      <alignment horizontal="center" vertical="center"/>
    </xf>
    <xf numFmtId="0" fontId="19" fillId="0" borderId="0" xfId="0" applyFont="1" applyAlignment="1">
      <alignment horizontal="center" vertical="center"/>
    </xf>
    <xf numFmtId="0" fontId="21" fillId="0" borderId="4" xfId="0" applyFont="1" applyBorder="1" applyAlignment="1">
      <alignment vertical="center"/>
    </xf>
    <xf numFmtId="0" fontId="3" fillId="0" borderId="31" xfId="0" applyFont="1" applyBorder="1"/>
    <xf numFmtId="0" fontId="19" fillId="0" borderId="0" xfId="0" applyFont="1" applyAlignment="1">
      <alignment vertical="top" wrapText="1"/>
    </xf>
    <xf numFmtId="0" fontId="19" fillId="0" borderId="19" xfId="0" applyFont="1" applyBorder="1" applyAlignment="1">
      <alignment vertical="top" wrapText="1"/>
    </xf>
    <xf numFmtId="0" fontId="19" fillId="0" borderId="0" xfId="0" applyFont="1" applyAlignment="1">
      <alignment horizontal="center" vertical="top" wrapText="1"/>
    </xf>
    <xf numFmtId="0" fontId="20" fillId="0" borderId="7" xfId="0" applyFont="1" applyBorder="1" applyAlignment="1">
      <alignment horizontal="center" vertical="center"/>
    </xf>
    <xf numFmtId="0" fontId="24" fillId="0" borderId="0" xfId="0" applyFont="1" applyAlignment="1">
      <alignment horizontal="center" vertical="center"/>
    </xf>
    <xf numFmtId="0" fontId="23" fillId="0" borderId="0" xfId="0" applyFont="1" applyAlignment="1">
      <alignment vertical="center"/>
    </xf>
    <xf numFmtId="0" fontId="19" fillId="0" borderId="26" xfId="0" applyFont="1" applyBorder="1" applyAlignment="1">
      <alignment horizontal="center" vertical="center"/>
    </xf>
    <xf numFmtId="0" fontId="13" fillId="0" borderId="26" xfId="0" applyFont="1" applyBorder="1"/>
    <xf numFmtId="0" fontId="2" fillId="0" borderId="26" xfId="0" applyFont="1" applyBorder="1"/>
    <xf numFmtId="0" fontId="12" fillId="0" borderId="26" xfId="0" applyFont="1" applyBorder="1"/>
    <xf numFmtId="0" fontId="3" fillId="0" borderId="26" xfId="0" applyFont="1" applyBorder="1"/>
    <xf numFmtId="0" fontId="10" fillId="0" borderId="26" xfId="0" applyFont="1" applyBorder="1" applyAlignment="1">
      <alignment horizontal="center"/>
    </xf>
    <xf numFmtId="0" fontId="3" fillId="0" borderId="30" xfId="0" applyFont="1" applyBorder="1"/>
    <xf numFmtId="0" fontId="7" fillId="0" borderId="4" xfId="0" applyFont="1" applyBorder="1" applyAlignment="1">
      <alignment vertical="center"/>
    </xf>
    <xf numFmtId="0" fontId="29" fillId="0" borderId="0" xfId="0" applyFont="1" applyAlignment="1">
      <alignment horizontal="center" vertical="center" wrapText="1"/>
    </xf>
    <xf numFmtId="0" fontId="17" fillId="0" borderId="0" xfId="0" applyFont="1" applyAlignment="1">
      <alignment horizontal="left" vertical="center"/>
    </xf>
    <xf numFmtId="0" fontId="28" fillId="0" borderId="0" xfId="0" applyFont="1" applyAlignment="1">
      <alignment horizontal="center"/>
    </xf>
    <xf numFmtId="9" fontId="3" fillId="0" borderId="0" xfId="0" applyNumberFormat="1" applyFont="1"/>
    <xf numFmtId="0" fontId="27" fillId="0" borderId="0" xfId="0" applyFont="1" applyAlignment="1">
      <alignment horizontal="center" vertical="center"/>
    </xf>
    <xf numFmtId="0" fontId="8" fillId="0" borderId="31" xfId="0" applyFont="1" applyBorder="1" applyAlignment="1">
      <alignment horizontal="center"/>
    </xf>
    <xf numFmtId="0" fontId="4" fillId="2" borderId="42" xfId="0" applyFont="1" applyFill="1" applyBorder="1" applyAlignment="1" applyProtection="1">
      <alignment horizontal="center" vertical="center"/>
      <protection locked="0"/>
    </xf>
    <xf numFmtId="0" fontId="8" fillId="0" borderId="0" xfId="0" applyFont="1"/>
    <xf numFmtId="0" fontId="8" fillId="0" borderId="31" xfId="0" applyFont="1" applyBorder="1"/>
    <xf numFmtId="0" fontId="19" fillId="0" borderId="0" xfId="0" applyFont="1" applyAlignment="1" applyProtection="1">
      <alignment horizontal="center" vertical="center"/>
      <protection locked="0"/>
    </xf>
    <xf numFmtId="0" fontId="19" fillId="0" borderId="26" xfId="0" applyFont="1" applyBorder="1" applyAlignment="1" applyProtection="1">
      <alignment horizontal="center" vertical="center"/>
      <protection locked="0"/>
    </xf>
    <xf numFmtId="0" fontId="20" fillId="0" borderId="19" xfId="0" applyFont="1" applyBorder="1" applyAlignment="1">
      <alignment horizontal="right" vertical="center"/>
    </xf>
    <xf numFmtId="0" fontId="20" fillId="0" borderId="0" xfId="0" applyFont="1" applyAlignment="1">
      <alignment horizontal="right" vertical="center"/>
    </xf>
    <xf numFmtId="0" fontId="25" fillId="3" borderId="36" xfId="0" applyFont="1" applyFill="1" applyBorder="1" applyAlignment="1" applyProtection="1">
      <alignment horizontal="center" vertical="center" wrapText="1"/>
      <protection locked="0"/>
    </xf>
    <xf numFmtId="0" fontId="25" fillId="3" borderId="37" xfId="0" applyFont="1" applyFill="1" applyBorder="1" applyAlignment="1" applyProtection="1">
      <alignment horizontal="center" vertical="center" wrapText="1"/>
      <protection locked="0"/>
    </xf>
    <xf numFmtId="0" fontId="25" fillId="3" borderId="19" xfId="0" applyFont="1" applyFill="1" applyBorder="1" applyAlignment="1" applyProtection="1">
      <alignment horizontal="center" vertical="center" wrapText="1"/>
      <protection locked="0"/>
    </xf>
    <xf numFmtId="0" fontId="25" fillId="3" borderId="38" xfId="0" applyFont="1" applyFill="1" applyBorder="1" applyAlignment="1" applyProtection="1">
      <alignment horizontal="center" vertical="center" wrapText="1"/>
      <protection locked="0"/>
    </xf>
    <xf numFmtId="0" fontId="25" fillId="3" borderId="29" xfId="0" applyFont="1" applyFill="1" applyBorder="1" applyAlignment="1" applyProtection="1">
      <alignment horizontal="center" vertical="center" wrapText="1"/>
      <protection locked="0"/>
    </xf>
    <xf numFmtId="0" fontId="25" fillId="3" borderId="34" xfId="0" applyFont="1" applyFill="1" applyBorder="1" applyAlignment="1" applyProtection="1">
      <alignment horizontal="center" vertical="center" wrapText="1"/>
      <protection locked="0"/>
    </xf>
    <xf numFmtId="0" fontId="25" fillId="3" borderId="13" xfId="0" applyFont="1" applyFill="1" applyBorder="1" applyAlignment="1" applyProtection="1">
      <alignment horizontal="center" vertical="center"/>
      <protection locked="0"/>
    </xf>
    <xf numFmtId="0" fontId="25" fillId="3" borderId="39" xfId="0" applyFont="1" applyFill="1" applyBorder="1" applyAlignment="1" applyProtection="1">
      <alignment horizontal="center" vertical="center"/>
      <protection locked="0"/>
    </xf>
    <xf numFmtId="0" fontId="25" fillId="3" borderId="24" xfId="0" applyFont="1" applyFill="1" applyBorder="1" applyAlignment="1" applyProtection="1">
      <alignment horizontal="center" vertical="center"/>
      <protection locked="0"/>
    </xf>
    <xf numFmtId="0" fontId="25" fillId="3" borderId="21" xfId="0" applyFont="1" applyFill="1" applyBorder="1" applyAlignment="1" applyProtection="1">
      <alignment horizontal="center" vertical="center"/>
      <protection locked="0"/>
    </xf>
    <xf numFmtId="0" fontId="25" fillId="3" borderId="22" xfId="0" applyFont="1" applyFill="1" applyBorder="1" applyAlignment="1" applyProtection="1">
      <alignment horizontal="center" vertical="center"/>
      <protection locked="0"/>
    </xf>
    <xf numFmtId="0" fontId="25" fillId="3" borderId="23" xfId="0" applyFont="1" applyFill="1" applyBorder="1" applyAlignment="1" applyProtection="1">
      <alignment horizontal="center" vertical="center"/>
      <protection locked="0"/>
    </xf>
    <xf numFmtId="0" fontId="25" fillId="3" borderId="29" xfId="0" applyFont="1" applyFill="1" applyBorder="1" applyAlignment="1" applyProtection="1">
      <alignment horizontal="center" vertical="center"/>
      <protection locked="0"/>
    </xf>
    <xf numFmtId="0" fontId="25" fillId="3" borderId="26" xfId="0" applyFont="1" applyFill="1" applyBorder="1" applyAlignment="1" applyProtection="1">
      <alignment horizontal="center" vertical="center"/>
      <protection locked="0"/>
    </xf>
    <xf numFmtId="0" fontId="25" fillId="3" borderId="30" xfId="0" applyFont="1" applyFill="1" applyBorder="1" applyAlignment="1" applyProtection="1">
      <alignment horizontal="center" vertical="center"/>
      <protection locked="0"/>
    </xf>
    <xf numFmtId="0" fontId="6" fillId="5" borderId="2"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8" fillId="3" borderId="2" xfId="0" applyFont="1" applyFill="1" applyBorder="1" applyAlignment="1" applyProtection="1">
      <alignment horizontal="left" vertical="center" wrapText="1"/>
      <protection locked="0"/>
    </xf>
    <xf numFmtId="0" fontId="9" fillId="3" borderId="3" xfId="0" applyFont="1" applyFill="1" applyBorder="1" applyAlignment="1" applyProtection="1">
      <alignment horizontal="left" vertical="center" wrapText="1"/>
      <protection locked="0"/>
    </xf>
    <xf numFmtId="0" fontId="9" fillId="3" borderId="4" xfId="0" applyFont="1" applyFill="1" applyBorder="1" applyAlignment="1" applyProtection="1">
      <alignment horizontal="left" vertical="center" wrapText="1"/>
      <protection locked="0"/>
    </xf>
    <xf numFmtId="0" fontId="8" fillId="0" borderId="0" xfId="0" applyFont="1" applyAlignment="1">
      <alignment horizontal="center" vertical="top"/>
    </xf>
    <xf numFmtId="0" fontId="8" fillId="0" borderId="31" xfId="0" applyFont="1" applyBorder="1" applyAlignment="1">
      <alignment horizontal="center" vertical="top"/>
    </xf>
    <xf numFmtId="164" fontId="21" fillId="3" borderId="2" xfId="0" applyNumberFormat="1" applyFont="1" applyFill="1" applyBorder="1" applyAlignment="1" applyProtection="1">
      <alignment horizontal="center" vertical="center"/>
      <protection locked="0"/>
    </xf>
    <xf numFmtId="164" fontId="21" fillId="3" borderId="3" xfId="0" applyNumberFormat="1" applyFont="1" applyFill="1" applyBorder="1" applyAlignment="1" applyProtection="1">
      <alignment horizontal="center" vertical="center"/>
      <protection locked="0"/>
    </xf>
    <xf numFmtId="0" fontId="20" fillId="0" borderId="21" xfId="0" applyFont="1" applyBorder="1" applyAlignment="1">
      <alignment horizontal="center" vertical="center"/>
    </xf>
    <xf numFmtId="0" fontId="20" fillId="0" borderId="22" xfId="0" applyFont="1" applyBorder="1" applyAlignment="1">
      <alignment horizontal="center" vertical="center"/>
    </xf>
    <xf numFmtId="0" fontId="20" fillId="0" borderId="23" xfId="0" applyFont="1" applyBorder="1" applyAlignment="1">
      <alignment horizontal="center" vertical="center"/>
    </xf>
    <xf numFmtId="0" fontId="4" fillId="4" borderId="14" xfId="0" applyFont="1" applyFill="1" applyBorder="1" applyAlignment="1">
      <alignment horizontal="left" vertical="center" wrapText="1"/>
    </xf>
    <xf numFmtId="0" fontId="4" fillId="4" borderId="20"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7" xfId="0" applyFont="1" applyFill="1" applyBorder="1" applyAlignment="1">
      <alignment horizontal="left" vertical="center" wrapText="1"/>
    </xf>
    <xf numFmtId="0" fontId="20" fillId="0" borderId="5" xfId="0" applyFont="1" applyBorder="1" applyAlignment="1">
      <alignment horizontal="center" vertical="center" wrapText="1"/>
    </xf>
    <xf numFmtId="0" fontId="20" fillId="0" borderId="6" xfId="0" applyFont="1" applyBorder="1" applyAlignment="1">
      <alignment horizontal="center" vertical="center" wrapText="1"/>
    </xf>
    <xf numFmtId="0" fontId="15" fillId="3" borderId="32" xfId="0" applyFont="1" applyFill="1" applyBorder="1" applyAlignment="1" applyProtection="1">
      <alignment horizontal="center" vertical="center" wrapText="1"/>
      <protection locked="0"/>
    </xf>
    <xf numFmtId="0" fontId="15" fillId="3" borderId="33" xfId="0" applyFont="1" applyFill="1" applyBorder="1" applyAlignment="1" applyProtection="1">
      <alignment horizontal="center" vertical="center" wrapText="1"/>
      <protection locked="0"/>
    </xf>
    <xf numFmtId="0" fontId="20" fillId="2" borderId="5" xfId="0" applyFont="1" applyFill="1" applyBorder="1" applyAlignment="1">
      <alignment horizontal="center" vertical="center"/>
    </xf>
    <xf numFmtId="0" fontId="20" fillId="2" borderId="15" xfId="0" applyFont="1" applyFill="1" applyBorder="1" applyAlignment="1">
      <alignment horizontal="center" vertical="center"/>
    </xf>
    <xf numFmtId="0" fontId="20" fillId="2" borderId="16" xfId="0" applyFont="1" applyFill="1" applyBorder="1" applyAlignment="1">
      <alignment horizontal="center" vertical="center"/>
    </xf>
    <xf numFmtId="0" fontId="25" fillId="3" borderId="10" xfId="0" applyFont="1" applyFill="1" applyBorder="1" applyAlignment="1" applyProtection="1">
      <alignment horizontal="center" vertical="top" wrapText="1"/>
      <protection locked="0"/>
    </xf>
    <xf numFmtId="0" fontId="25" fillId="3" borderId="17" xfId="0" applyFont="1" applyFill="1" applyBorder="1" applyAlignment="1" applyProtection="1">
      <alignment horizontal="center" vertical="top" wrapText="1"/>
      <protection locked="0"/>
    </xf>
    <xf numFmtId="0" fontId="25" fillId="3" borderId="18" xfId="0" applyFont="1" applyFill="1" applyBorder="1" applyAlignment="1" applyProtection="1">
      <alignment horizontal="center" vertical="top" wrapText="1"/>
      <protection locked="0"/>
    </xf>
    <xf numFmtId="0" fontId="22" fillId="0" borderId="19" xfId="0" applyFont="1" applyBorder="1" applyAlignment="1">
      <alignment horizontal="right" vertical="center"/>
    </xf>
    <xf numFmtId="0" fontId="22" fillId="0" borderId="0" xfId="0" applyFont="1" applyAlignment="1">
      <alignment horizontal="right" vertical="center"/>
    </xf>
    <xf numFmtId="164" fontId="8" fillId="0" borderId="2" xfId="0" applyNumberFormat="1" applyFont="1" applyBorder="1" applyAlignment="1">
      <alignment horizontal="center" vertical="center"/>
    </xf>
    <xf numFmtId="164" fontId="8" fillId="0" borderId="3" xfId="0" applyNumberFormat="1" applyFont="1" applyBorder="1" applyAlignment="1">
      <alignment horizontal="center" vertical="center"/>
    </xf>
    <xf numFmtId="0" fontId="17" fillId="0" borderId="19" xfId="0" applyFont="1" applyBorder="1" applyAlignment="1">
      <alignment horizontal="center" vertical="center" wrapText="1"/>
    </xf>
    <xf numFmtId="0" fontId="17" fillId="0" borderId="0" xfId="0" applyFont="1" applyAlignment="1">
      <alignment horizontal="center" vertical="center" wrapText="1"/>
    </xf>
    <xf numFmtId="0" fontId="26" fillId="0" borderId="19" xfId="0" applyFont="1" applyBorder="1" applyAlignment="1">
      <alignment horizontal="right" vertical="center"/>
    </xf>
    <xf numFmtId="0" fontId="26" fillId="0" borderId="0" xfId="0" applyFont="1" applyAlignment="1">
      <alignment horizontal="right" vertical="center"/>
    </xf>
    <xf numFmtId="0" fontId="20" fillId="0" borderId="21" xfId="0" applyFont="1" applyBorder="1" applyAlignment="1" applyProtection="1">
      <alignment horizontal="center" vertical="center"/>
      <protection locked="0"/>
    </xf>
    <xf numFmtId="0" fontId="20" fillId="0" borderId="22" xfId="0" applyFont="1" applyBorder="1" applyAlignment="1" applyProtection="1">
      <alignment horizontal="center" vertical="center"/>
      <protection locked="0"/>
    </xf>
    <xf numFmtId="0" fontId="20" fillId="0" borderId="23" xfId="0" applyFont="1" applyBorder="1" applyAlignment="1" applyProtection="1">
      <alignment horizontal="center" vertical="center"/>
      <protection locked="0"/>
    </xf>
  </cellXfs>
  <cellStyles count="2">
    <cellStyle name="Normal" xfId="0" builtinId="0"/>
    <cellStyle name="Pourcentage" xfId="1" builtinId="5"/>
  </cellStyles>
  <dxfs count="9">
    <dxf>
      <fill>
        <patternFill>
          <bgColor rgb="FFFFFF00"/>
        </patternFill>
      </fill>
    </dxf>
    <dxf>
      <fill>
        <patternFill>
          <bgColor rgb="FF92D050"/>
        </patternFill>
      </fill>
    </dxf>
    <dxf>
      <fill>
        <patternFill>
          <bgColor rgb="FFFFC000"/>
        </patternFill>
      </fill>
    </dxf>
    <dxf>
      <fill>
        <patternFill>
          <bgColor rgb="FFFFFF00"/>
        </patternFill>
      </fill>
    </dxf>
    <dxf>
      <fill>
        <patternFill>
          <bgColor rgb="FF92D050"/>
        </patternFill>
      </fill>
    </dxf>
    <dxf>
      <fill>
        <patternFill>
          <bgColor rgb="FFFFC000"/>
        </patternFill>
      </fill>
    </dxf>
    <dxf>
      <fill>
        <patternFill>
          <bgColor rgb="FFFFFF00"/>
        </patternFill>
      </fill>
    </dxf>
    <dxf>
      <fill>
        <patternFill>
          <bgColor rgb="FF92D050"/>
        </patternFill>
      </fill>
    </dxf>
    <dxf>
      <fill>
        <patternFill>
          <bgColor rgb="FFFFC000"/>
        </patternFill>
      </fill>
    </dxf>
  </dxfs>
  <tableStyles count="0" defaultTableStyle="TableStyleMedium2" defaultPivotStyle="PivotStyleLight16"/>
  <colors>
    <mruColors>
      <color rgb="FFFFFF99"/>
      <color rgb="FFFF898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47624</xdr:colOff>
      <xdr:row>7</xdr:row>
      <xdr:rowOff>115093</xdr:rowOff>
    </xdr:from>
    <xdr:to>
      <xdr:col>7</xdr:col>
      <xdr:colOff>222249</xdr:colOff>
      <xdr:row>7</xdr:row>
      <xdr:rowOff>317500</xdr:rowOff>
    </xdr:to>
    <xdr:sp macro="" textlink="">
      <xdr:nvSpPr>
        <xdr:cNvPr id="5" name="Flèche à angle droit 4">
          <a:extLst>
            <a:ext uri="{FF2B5EF4-FFF2-40B4-BE49-F238E27FC236}">
              <a16:creationId xmlns:a16="http://schemas.microsoft.com/office/drawing/2014/main" id="{00000000-0008-0000-0000-000005000000}"/>
            </a:ext>
          </a:extLst>
        </xdr:cNvPr>
        <xdr:cNvSpPr/>
      </xdr:nvSpPr>
      <xdr:spPr>
        <a:xfrm>
          <a:off x="10398124" y="7179468"/>
          <a:ext cx="174625" cy="202407"/>
        </a:xfrm>
        <a:prstGeom prst="bentUp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b="1" cap="none" spc="0">
            <a:ln w="18000">
              <a:solidFill>
                <a:schemeClr val="accent2">
                  <a:satMod val="140000"/>
                </a:schemeClr>
              </a:solidFill>
              <a:prstDash val="solid"/>
              <a:miter lim="800000"/>
            </a:ln>
            <a:noFill/>
            <a:effectLst>
              <a:outerShdw blurRad="25500" dist="23000" dir="7020000" algn="tl">
                <a:srgbClr val="000000">
                  <a:alpha val="50000"/>
                </a:srgbClr>
              </a:outerShdw>
            </a:effectLst>
          </a:endParaRPr>
        </a:p>
      </xdr:txBody>
    </xdr:sp>
    <xdr:clientData/>
  </xdr:twoCellAnchor>
  <xdr:twoCellAnchor editAs="oneCell">
    <xdr:from>
      <xdr:col>3</xdr:col>
      <xdr:colOff>252972</xdr:colOff>
      <xdr:row>10</xdr:row>
      <xdr:rowOff>10886</xdr:rowOff>
    </xdr:from>
    <xdr:to>
      <xdr:col>16</xdr:col>
      <xdr:colOff>3844023</xdr:colOff>
      <xdr:row>14</xdr:row>
      <xdr:rowOff>261255</xdr:rowOff>
    </xdr:to>
    <xdr:pic>
      <xdr:nvPicPr>
        <xdr:cNvPr id="10" name="Image 9">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1"/>
        <a:srcRect l="1106" t="1586" r="1604" b="2817"/>
        <a:stretch/>
      </xdr:blipFill>
      <xdr:spPr>
        <a:xfrm>
          <a:off x="6915029" y="5834743"/>
          <a:ext cx="7530318" cy="34289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47624</xdr:colOff>
      <xdr:row>5</xdr:row>
      <xdr:rowOff>115093</xdr:rowOff>
    </xdr:from>
    <xdr:to>
      <xdr:col>7</xdr:col>
      <xdr:colOff>222249</xdr:colOff>
      <xdr:row>5</xdr:row>
      <xdr:rowOff>317500</xdr:rowOff>
    </xdr:to>
    <xdr:sp macro="" textlink="">
      <xdr:nvSpPr>
        <xdr:cNvPr id="2" name="Flèche à angle droit 1">
          <a:extLst>
            <a:ext uri="{FF2B5EF4-FFF2-40B4-BE49-F238E27FC236}">
              <a16:creationId xmlns:a16="http://schemas.microsoft.com/office/drawing/2014/main" id="{E13C66E3-DE3A-CE4F-8719-E2221B9F9E69}"/>
            </a:ext>
          </a:extLst>
        </xdr:cNvPr>
        <xdr:cNvSpPr/>
      </xdr:nvSpPr>
      <xdr:spPr>
        <a:xfrm>
          <a:off x="8709024" y="4750593"/>
          <a:ext cx="174625" cy="202407"/>
        </a:xfrm>
        <a:prstGeom prst="bentUp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b="1" cap="none" spc="0">
            <a:ln w="18000">
              <a:solidFill>
                <a:schemeClr val="accent2">
                  <a:satMod val="140000"/>
                </a:schemeClr>
              </a:solidFill>
              <a:prstDash val="solid"/>
              <a:miter lim="800000"/>
            </a:ln>
            <a:noFill/>
            <a:effectLst>
              <a:outerShdw blurRad="25500" dist="23000" dir="7020000" algn="tl">
                <a:srgbClr val="000000">
                  <a:alpha val="50000"/>
                </a:srgbClr>
              </a:outerShdw>
            </a:effectLst>
          </a:endParaRPr>
        </a:p>
      </xdr:txBody>
    </xdr:sp>
    <xdr:clientData/>
  </xdr:twoCellAnchor>
  <xdr:twoCellAnchor editAs="oneCell">
    <xdr:from>
      <xdr:col>3</xdr:col>
      <xdr:colOff>252972</xdr:colOff>
      <xdr:row>8</xdr:row>
      <xdr:rowOff>10886</xdr:rowOff>
    </xdr:from>
    <xdr:to>
      <xdr:col>16</xdr:col>
      <xdr:colOff>3924471</xdr:colOff>
      <xdr:row>12</xdr:row>
      <xdr:rowOff>261257</xdr:rowOff>
    </xdr:to>
    <xdr:pic>
      <xdr:nvPicPr>
        <xdr:cNvPr id="3" name="Image 2">
          <a:extLst>
            <a:ext uri="{FF2B5EF4-FFF2-40B4-BE49-F238E27FC236}">
              <a16:creationId xmlns:a16="http://schemas.microsoft.com/office/drawing/2014/main" id="{374A4234-D548-D447-851C-584471E9D033}"/>
            </a:ext>
          </a:extLst>
        </xdr:cNvPr>
        <xdr:cNvPicPr>
          <a:picLocks noChangeAspect="1"/>
        </xdr:cNvPicPr>
      </xdr:nvPicPr>
      <xdr:blipFill rotWithShape="1">
        <a:blip xmlns:r="http://schemas.openxmlformats.org/officeDocument/2006/relationships" r:embed="rId1"/>
        <a:srcRect l="1106" t="1586" r="1604" b="2817"/>
        <a:stretch/>
      </xdr:blipFill>
      <xdr:spPr>
        <a:xfrm>
          <a:off x="7644372" y="5840186"/>
          <a:ext cx="8025618" cy="342537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7</xdr:col>
      <xdr:colOff>47624</xdr:colOff>
      <xdr:row>7</xdr:row>
      <xdr:rowOff>115093</xdr:rowOff>
    </xdr:from>
    <xdr:to>
      <xdr:col>7</xdr:col>
      <xdr:colOff>222249</xdr:colOff>
      <xdr:row>7</xdr:row>
      <xdr:rowOff>317500</xdr:rowOff>
    </xdr:to>
    <xdr:sp macro="" textlink="">
      <xdr:nvSpPr>
        <xdr:cNvPr id="4" name="Flèche à angle droit 3">
          <a:extLst>
            <a:ext uri="{FF2B5EF4-FFF2-40B4-BE49-F238E27FC236}">
              <a16:creationId xmlns:a16="http://schemas.microsoft.com/office/drawing/2014/main" id="{00000000-0008-0000-0100-000004000000}"/>
            </a:ext>
          </a:extLst>
        </xdr:cNvPr>
        <xdr:cNvSpPr/>
      </xdr:nvSpPr>
      <xdr:spPr>
        <a:xfrm>
          <a:off x="7233284" y="3589813"/>
          <a:ext cx="174625" cy="202407"/>
        </a:xfrm>
        <a:prstGeom prst="bentUp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b="1" cap="none" spc="0">
            <a:ln w="18000">
              <a:solidFill>
                <a:schemeClr val="accent2">
                  <a:satMod val="140000"/>
                </a:schemeClr>
              </a:solidFill>
              <a:prstDash val="solid"/>
              <a:miter lim="800000"/>
            </a:ln>
            <a:noFill/>
            <a:effectLst>
              <a:outerShdw blurRad="25500" dist="23000" dir="7020000" algn="tl">
                <a:srgbClr val="000000">
                  <a:alpha val="50000"/>
                </a:srgbClr>
              </a:outerShdw>
            </a:effectLst>
          </a:endParaRPr>
        </a:p>
      </xdr:txBody>
    </xdr:sp>
    <xdr:clientData/>
  </xdr:twoCellAnchor>
  <xdr:twoCellAnchor editAs="oneCell">
    <xdr:from>
      <xdr:col>6</xdr:col>
      <xdr:colOff>17323</xdr:colOff>
      <xdr:row>10</xdr:row>
      <xdr:rowOff>43544</xdr:rowOff>
    </xdr:from>
    <xdr:to>
      <xdr:col>16</xdr:col>
      <xdr:colOff>4525444</xdr:colOff>
      <xdr:row>14</xdr:row>
      <xdr:rowOff>210037</xdr:rowOff>
    </xdr:to>
    <xdr:pic>
      <xdr:nvPicPr>
        <xdr:cNvPr id="5" name="Image 4">
          <a:extLst>
            <a:ext uri="{FF2B5EF4-FFF2-40B4-BE49-F238E27FC236}">
              <a16:creationId xmlns:a16="http://schemas.microsoft.com/office/drawing/2014/main" id="{00000000-0008-0000-0100-000005000000}"/>
            </a:ext>
          </a:extLst>
        </xdr:cNvPr>
        <xdr:cNvPicPr>
          <a:picLocks noChangeAspect="1"/>
        </xdr:cNvPicPr>
      </xdr:nvPicPr>
      <xdr:blipFill rotWithShape="1">
        <a:blip xmlns:r="http://schemas.openxmlformats.org/officeDocument/2006/relationships" r:embed="rId1"/>
        <a:srcRect l="1106" t="1586" r="1604" b="2817"/>
        <a:stretch/>
      </xdr:blipFill>
      <xdr:spPr>
        <a:xfrm>
          <a:off x="8018323" y="6030687"/>
          <a:ext cx="7537363" cy="3432207"/>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18"/>
  <sheetViews>
    <sheetView tabSelected="1" topLeftCell="B1" zoomScaleSheetLayoutView="80" workbookViewId="0">
      <pane ySplit="2" topLeftCell="A3" activePane="bottomLeft" state="frozenSplit"/>
      <selection activeCell="A10" sqref="A10:C10"/>
      <selection pane="bottomLeft" activeCell="Q2" sqref="Q2"/>
    </sheetView>
  </sheetViews>
  <sheetFormatPr baseColWidth="10" defaultColWidth="11.5" defaultRowHeight="14" x14ac:dyDescent="0.15"/>
  <cols>
    <col min="1" max="1" width="39.6640625" style="3" customWidth="1"/>
    <col min="2" max="2" width="39.83203125" style="4" customWidth="1"/>
    <col min="3" max="3" width="17.5" style="5" customWidth="1"/>
    <col min="4" max="7" width="4.1640625" style="1" customWidth="1"/>
    <col min="8" max="8" width="6.1640625" style="1" customWidth="1"/>
    <col min="9" max="9" width="12.1640625" style="5" bestFit="1" customWidth="1"/>
    <col min="10" max="10" width="12.5" style="3" bestFit="1" customWidth="1"/>
    <col min="11" max="11" width="12.5" style="6" bestFit="1" customWidth="1"/>
    <col min="12" max="12" width="3" style="7" hidden="1" customWidth="1"/>
    <col min="13" max="13" width="7.6640625" style="7" hidden="1" customWidth="1"/>
    <col min="14" max="14" width="2.5" style="1" hidden="1" customWidth="1"/>
    <col min="15" max="15" width="6.33203125" style="1" hidden="1" customWidth="1"/>
    <col min="16" max="16" width="12.1640625" style="8" hidden="1" customWidth="1"/>
    <col min="17" max="17" width="53.33203125" style="1" customWidth="1"/>
    <col min="18" max="16384" width="11.5" style="1"/>
  </cols>
  <sheetData>
    <row r="1" spans="1:17" ht="75" customHeight="1" thickBot="1" x14ac:dyDescent="0.2">
      <c r="A1" s="83" t="s">
        <v>19</v>
      </c>
      <c r="B1" s="84"/>
      <c r="C1" s="85" t="s">
        <v>16</v>
      </c>
      <c r="D1" s="86"/>
      <c r="E1" s="86"/>
      <c r="F1" s="86"/>
      <c r="G1" s="86"/>
      <c r="H1" s="86"/>
      <c r="I1" s="86"/>
      <c r="J1" s="86"/>
      <c r="K1" s="87"/>
      <c r="L1" s="11"/>
      <c r="M1" s="11"/>
      <c r="N1" s="12"/>
      <c r="O1" s="12"/>
      <c r="P1" s="13"/>
      <c r="Q1" s="14" t="s">
        <v>46</v>
      </c>
    </row>
    <row r="2" spans="1:17" s="2" customFormat="1" ht="44.25" customHeight="1" thickBot="1" x14ac:dyDescent="0.25">
      <c r="A2" s="15" t="s">
        <v>0</v>
      </c>
      <c r="B2" s="16" t="s">
        <v>1</v>
      </c>
      <c r="C2" s="17" t="s">
        <v>32</v>
      </c>
      <c r="D2" s="17">
        <v>0</v>
      </c>
      <c r="E2" s="17">
        <v>1</v>
      </c>
      <c r="F2" s="17">
        <v>2</v>
      </c>
      <c r="G2" s="18">
        <v>3</v>
      </c>
      <c r="H2" s="55">
        <f>COUNTIF(H4:H7,"◄")</f>
        <v>4</v>
      </c>
      <c r="I2" s="16" t="s">
        <v>11</v>
      </c>
      <c r="J2" s="19" t="s">
        <v>10</v>
      </c>
      <c r="K2" s="20" t="s">
        <v>12</v>
      </c>
      <c r="L2" s="21" t="s">
        <v>8</v>
      </c>
      <c r="M2" s="21" t="s">
        <v>9</v>
      </c>
      <c r="P2" s="22"/>
      <c r="Q2" s="23" t="s">
        <v>7</v>
      </c>
    </row>
    <row r="3" spans="1:17" s="2" customFormat="1" ht="22.25" customHeight="1" x14ac:dyDescent="0.2">
      <c r="A3" s="95" t="s">
        <v>20</v>
      </c>
      <c r="B3" s="96"/>
      <c r="C3" s="96"/>
      <c r="D3" s="97"/>
      <c r="E3" s="97"/>
      <c r="F3" s="97"/>
      <c r="G3" s="98"/>
      <c r="H3" s="24"/>
      <c r="I3" s="25">
        <v>1</v>
      </c>
      <c r="J3" s="26"/>
      <c r="K3" s="27">
        <f>SUM(K4:K7)</f>
        <v>0</v>
      </c>
      <c r="L3" s="28"/>
      <c r="M3" s="28"/>
      <c r="P3" s="22"/>
      <c r="Q3" s="101"/>
    </row>
    <row r="4" spans="1:17" ht="42" customHeight="1" x14ac:dyDescent="0.2">
      <c r="A4" s="29" t="s">
        <v>23</v>
      </c>
      <c r="B4" s="30" t="s">
        <v>27</v>
      </c>
      <c r="C4" s="61" t="s">
        <v>31</v>
      </c>
      <c r="D4" s="9"/>
      <c r="E4" s="9"/>
      <c r="F4" s="9"/>
      <c r="G4" s="10"/>
      <c r="H4" s="56" t="str">
        <f>(IF(L4="","◄",""))</f>
        <v>◄</v>
      </c>
      <c r="I4" s="31">
        <v>0.25</v>
      </c>
      <c r="J4" s="32">
        <f>IF(M4=0,0,I4/SUM(M$4:M$7))</f>
        <v>0.25</v>
      </c>
      <c r="K4" s="33">
        <f>(IF(E4&lt;&gt;"",1/3,0)+IF(F4&lt;&gt;"",2/3,0)+IF(G4&lt;&gt;"",1,0))*J4*I$3*20</f>
        <v>0</v>
      </c>
      <c r="L4" s="7" t="str">
        <f>IF(COUNTBLANK(D4:G4)=3,1,"")</f>
        <v/>
      </c>
      <c r="M4" s="34">
        <f>IF(C4="OUI",I4,0)</f>
        <v>0.25</v>
      </c>
      <c r="P4" s="35">
        <f>IF(D4&lt;&gt;"",0.02,(K4/(J4*I$3*20)))</f>
        <v>0</v>
      </c>
      <c r="Q4" s="102"/>
    </row>
    <row r="5" spans="1:17" ht="42" customHeight="1" x14ac:dyDescent="0.2">
      <c r="A5" s="29" t="s">
        <v>24</v>
      </c>
      <c r="B5" s="30" t="s">
        <v>28</v>
      </c>
      <c r="C5" s="61" t="s">
        <v>31</v>
      </c>
      <c r="D5" s="9"/>
      <c r="E5" s="9"/>
      <c r="F5" s="9"/>
      <c r="G5" s="10"/>
      <c r="H5" s="56" t="str">
        <f t="shared" ref="H5:H7" si="0">(IF(L5="","◄",""))</f>
        <v>◄</v>
      </c>
      <c r="I5" s="31">
        <v>0.25</v>
      </c>
      <c r="J5" s="32">
        <f>IF(M5=0,0,I5/SUM(M$4:M$7))</f>
        <v>0.25</v>
      </c>
      <c r="K5" s="33">
        <f>(IF(E5&lt;&gt;"",1/3,0)+IF(F5&lt;&gt;"",2/3,0)+IF(G5&lt;&gt;"",1,0))*J5*I$3*20</f>
        <v>0</v>
      </c>
      <c r="L5" s="7" t="str">
        <f t="shared" ref="L5:L7" si="1">IF(COUNTBLANK(D5:G5)=3,1,"")</f>
        <v/>
      </c>
      <c r="M5" s="34">
        <f t="shared" ref="M5:M7" si="2">IF(C5="OUI",I5,0)</f>
        <v>0.25</v>
      </c>
      <c r="P5" s="8">
        <f>IF(D5&lt;&gt;"",0.02,(K5/(J5*I$3*20)))</f>
        <v>0</v>
      </c>
      <c r="Q5" s="102"/>
    </row>
    <row r="6" spans="1:17" ht="147" customHeight="1" x14ac:dyDescent="0.2">
      <c r="A6" s="29" t="s">
        <v>25</v>
      </c>
      <c r="B6" s="30" t="s">
        <v>29</v>
      </c>
      <c r="C6" s="61" t="s">
        <v>31</v>
      </c>
      <c r="D6" s="9"/>
      <c r="E6" s="9"/>
      <c r="F6" s="9"/>
      <c r="G6" s="10"/>
      <c r="H6" s="56" t="str">
        <f t="shared" si="0"/>
        <v>◄</v>
      </c>
      <c r="I6" s="31">
        <v>0.25</v>
      </c>
      <c r="J6" s="32">
        <f>IF(M6=0,0,I6/SUM(M$4:M$7))</f>
        <v>0.25</v>
      </c>
      <c r="K6" s="33">
        <f>(IF(E6&lt;&gt;"",1/3,0)+IF(F6&lt;&gt;"",2/3,0)+IF(G6&lt;&gt;"",1,0))*J6*I$3*20</f>
        <v>0</v>
      </c>
      <c r="L6" s="7" t="str">
        <f t="shared" si="1"/>
        <v/>
      </c>
      <c r="M6" s="34">
        <f t="shared" si="2"/>
        <v>0.25</v>
      </c>
      <c r="P6" s="8">
        <f>IF(D6&lt;&gt;"",0.02,(K6/(J6*I$3*20)))</f>
        <v>0</v>
      </c>
      <c r="Q6" s="102"/>
    </row>
    <row r="7" spans="1:17" ht="68" customHeight="1" x14ac:dyDescent="0.2">
      <c r="A7" s="29" t="s">
        <v>26</v>
      </c>
      <c r="B7" s="30" t="s">
        <v>30</v>
      </c>
      <c r="C7" s="61" t="s">
        <v>31</v>
      </c>
      <c r="D7" s="9"/>
      <c r="E7" s="9"/>
      <c r="F7" s="9"/>
      <c r="G7" s="10"/>
      <c r="H7" s="56" t="str">
        <f t="shared" si="0"/>
        <v>◄</v>
      </c>
      <c r="I7" s="31">
        <v>0.25</v>
      </c>
      <c r="J7" s="32">
        <f>IF(M7=0,0,I7/SUM(M$4:M$7))</f>
        <v>0.25</v>
      </c>
      <c r="K7" s="33">
        <f>(IF(E7&lt;&gt;"",1/3,0)+IF(F7&lt;&gt;"",2/3,0)+IF(G7&lt;&gt;"",1,0))*J7*I$3*20</f>
        <v>0</v>
      </c>
      <c r="L7" s="7" t="str">
        <f t="shared" si="1"/>
        <v/>
      </c>
      <c r="M7" s="34">
        <f t="shared" si="2"/>
        <v>0.25</v>
      </c>
      <c r="P7" s="35">
        <f>IF(D7&lt;&gt;"",0.02,(K7/(J7*I$3*20)))</f>
        <v>0</v>
      </c>
      <c r="Q7" s="102"/>
    </row>
    <row r="8" spans="1:17" ht="37.5" customHeight="1" thickBot="1" x14ac:dyDescent="0.25">
      <c r="A8" s="113" t="s">
        <v>13</v>
      </c>
      <c r="B8" s="114"/>
      <c r="C8" s="114"/>
      <c r="D8" s="114"/>
      <c r="E8" s="114"/>
      <c r="F8" s="114"/>
      <c r="G8" s="114"/>
      <c r="H8" s="36"/>
      <c r="I8" s="37"/>
      <c r="M8" s="57"/>
      <c r="O8" s="58">
        <f>SUM(J4:J7)*I3</f>
        <v>1</v>
      </c>
      <c r="P8" s="59"/>
      <c r="Q8" s="60"/>
    </row>
    <row r="9" spans="1:17" ht="17" thickBot="1" x14ac:dyDescent="0.2">
      <c r="A9" s="115" t="s">
        <v>6</v>
      </c>
      <c r="B9" s="116"/>
      <c r="C9" s="116"/>
      <c r="D9" s="38"/>
      <c r="E9" s="111">
        <f>SUM(K4:K7)</f>
        <v>0</v>
      </c>
      <c r="F9" s="112"/>
      <c r="G9" s="112"/>
      <c r="H9" s="112"/>
      <c r="I9" s="54" t="s">
        <v>2</v>
      </c>
      <c r="J9" s="88" t="s">
        <v>17</v>
      </c>
      <c r="K9" s="88"/>
      <c r="L9" s="88"/>
      <c r="M9" s="88"/>
      <c r="N9" s="88"/>
      <c r="O9" s="88"/>
      <c r="P9" s="88"/>
      <c r="Q9" s="89"/>
    </row>
    <row r="10" spans="1:17" ht="40.25" customHeight="1" thickBot="1" x14ac:dyDescent="0.2">
      <c r="A10" s="66" t="s">
        <v>14</v>
      </c>
      <c r="B10" s="67"/>
      <c r="C10" s="67"/>
      <c r="D10" s="38"/>
      <c r="E10" s="90"/>
      <c r="F10" s="91"/>
      <c r="G10" s="91"/>
      <c r="H10" s="91"/>
      <c r="I10" s="39" t="s">
        <v>3</v>
      </c>
      <c r="J10" s="88"/>
      <c r="K10" s="88"/>
      <c r="L10" s="88"/>
      <c r="M10" s="88"/>
      <c r="N10" s="88"/>
      <c r="O10" s="88"/>
      <c r="P10" s="88"/>
      <c r="Q10" s="89"/>
    </row>
    <row r="11" spans="1:17" ht="15" thickBot="1" x14ac:dyDescent="0.2">
      <c r="A11" s="109"/>
      <c r="B11" s="110"/>
      <c r="C11" s="110"/>
      <c r="D11" s="110"/>
      <c r="E11" s="110"/>
      <c r="F11" s="110"/>
      <c r="G11" s="110"/>
      <c r="H11" s="110"/>
      <c r="I11" s="110"/>
      <c r="Q11" s="40"/>
    </row>
    <row r="12" spans="1:17" ht="21.75" customHeight="1" x14ac:dyDescent="0.15">
      <c r="A12" s="103" t="s">
        <v>4</v>
      </c>
      <c r="B12" s="104"/>
      <c r="C12" s="105"/>
      <c r="D12" s="41"/>
      <c r="E12" s="3"/>
      <c r="F12" s="3"/>
      <c r="G12" s="3"/>
      <c r="H12" s="3"/>
      <c r="I12" s="3"/>
      <c r="Q12" s="40"/>
    </row>
    <row r="13" spans="1:17" ht="194.5" customHeight="1" thickBot="1" x14ac:dyDescent="0.2">
      <c r="A13" s="106" t="s">
        <v>15</v>
      </c>
      <c r="B13" s="107"/>
      <c r="C13" s="108"/>
      <c r="D13" s="41"/>
      <c r="E13" s="3"/>
      <c r="F13" s="3"/>
      <c r="G13" s="3"/>
      <c r="H13" s="3"/>
      <c r="I13" s="3"/>
      <c r="Q13" s="40"/>
    </row>
    <row r="14" spans="1:17" ht="20" customHeight="1" thickBot="1" x14ac:dyDescent="0.2">
      <c r="A14" s="42"/>
      <c r="B14" s="41"/>
      <c r="C14" s="43"/>
      <c r="D14" s="43"/>
      <c r="E14" s="3"/>
      <c r="F14" s="3"/>
      <c r="G14" s="3"/>
      <c r="H14" s="3"/>
      <c r="I14" s="3"/>
      <c r="Q14" s="40"/>
    </row>
    <row r="15" spans="1:17" ht="22.5" customHeight="1" thickBot="1" x14ac:dyDescent="0.2">
      <c r="A15" s="99" t="s">
        <v>43</v>
      </c>
      <c r="B15" s="100"/>
      <c r="C15" s="44" t="s">
        <v>18</v>
      </c>
      <c r="D15" s="45"/>
      <c r="F15" s="46"/>
      <c r="G15" s="46"/>
      <c r="H15" s="46"/>
      <c r="I15" s="1"/>
      <c r="Q15" s="40"/>
    </row>
    <row r="16" spans="1:17" ht="26" customHeight="1" thickBot="1" x14ac:dyDescent="0.2">
      <c r="A16" s="68"/>
      <c r="B16" s="69"/>
      <c r="C16" s="74"/>
      <c r="D16" s="38"/>
      <c r="E16" s="92" t="s">
        <v>5</v>
      </c>
      <c r="F16" s="93"/>
      <c r="G16" s="93"/>
      <c r="H16" s="93"/>
      <c r="I16" s="94"/>
      <c r="Q16" s="40"/>
    </row>
    <row r="17" spans="1:17" ht="26" customHeight="1" x14ac:dyDescent="0.15">
      <c r="A17" s="70"/>
      <c r="B17" s="71"/>
      <c r="C17" s="75"/>
      <c r="D17" s="38"/>
      <c r="E17" s="77"/>
      <c r="F17" s="78"/>
      <c r="G17" s="78"/>
      <c r="H17" s="78"/>
      <c r="I17" s="79"/>
      <c r="Q17" s="40"/>
    </row>
    <row r="18" spans="1:17" ht="26" customHeight="1" thickBot="1" x14ac:dyDescent="0.2">
      <c r="A18" s="72"/>
      <c r="B18" s="73"/>
      <c r="C18" s="76"/>
      <c r="D18" s="47"/>
      <c r="E18" s="80"/>
      <c r="F18" s="81"/>
      <c r="G18" s="81"/>
      <c r="H18" s="81"/>
      <c r="I18" s="82"/>
      <c r="J18" s="48"/>
      <c r="K18" s="49"/>
      <c r="L18" s="50"/>
      <c r="M18" s="50"/>
      <c r="N18" s="51"/>
      <c r="O18" s="51"/>
      <c r="P18" s="52"/>
      <c r="Q18" s="53"/>
    </row>
  </sheetData>
  <sheetProtection algorithmName="SHA-512" hashValue="/4jK/pEPpojOnGq6JINVE7PHbSr0UKqpLrs5w6B8ANVwaQsUIRcqiYzrEuRKqVwE+S0LybTsGWrhrviNaC5pcA==" saltValue="Pq8XDe5EClrhqxnK6xdnNA==" spinCount="100000" sheet="1" objects="1" scenarios="1"/>
  <customSheetViews>
    <customSheetView guid="{13CAE99E-1326-41E6-A214-B3512518385D}" scale="70" fitToPage="1" hiddenColumns="1">
      <selection activeCell="B2" sqref="B2"/>
      <pageMargins left="0.7" right="0.7" top="0.75" bottom="0.75" header="0.3" footer="0.3"/>
      <pageSetup paperSize="8" scale="55" orientation="landscape"/>
    </customSheetView>
    <customSheetView guid="{E226B775-EFC5-4E9C-AC92-7B73BDED665D}" scale="70" showPageBreaks="1" printArea="1" hiddenColumns="1" topLeftCell="A6">
      <selection activeCell="D6" sqref="D6"/>
      <pageMargins left="0.7" right="0.7" top="0.75" bottom="0.75" header="0.3" footer="0.3"/>
      <pageSetup paperSize="8" scale="77" orientation="landscape"/>
    </customSheetView>
    <customSheetView guid="{3BB7A45E-33AA-4D17-9C38-AD9C4BD31B32}" scale="70" showPageBreaks="1" fitToPage="1" printArea="1" hiddenColumns="1">
      <pane ySplit="2" topLeftCell="A3" activePane="bottomLeft" state="frozenSplit"/>
      <selection pane="bottomLeft" activeCell="A13" sqref="A13"/>
      <pageMargins left="0.7" right="0.7" top="0.75" bottom="0.75" header="0.3" footer="0.3"/>
      <pageSetup paperSize="8" scale="82" orientation="landscape"/>
    </customSheetView>
  </customSheetViews>
  <mergeCells count="18">
    <mergeCell ref="A8:G8"/>
    <mergeCell ref="A9:C9"/>
    <mergeCell ref="A10:C10"/>
    <mergeCell ref="A16:B18"/>
    <mergeCell ref="C16:C18"/>
    <mergeCell ref="E17:I18"/>
    <mergeCell ref="A1:B1"/>
    <mergeCell ref="C1:K1"/>
    <mergeCell ref="J9:Q10"/>
    <mergeCell ref="E10:H10"/>
    <mergeCell ref="E16:I16"/>
    <mergeCell ref="A3:G3"/>
    <mergeCell ref="A15:B15"/>
    <mergeCell ref="Q3:Q7"/>
    <mergeCell ref="A12:C12"/>
    <mergeCell ref="A13:C13"/>
    <mergeCell ref="A11:I11"/>
    <mergeCell ref="E9:H9"/>
  </mergeCells>
  <conditionalFormatting sqref="C4:C7">
    <cfRule type="cellIs" dxfId="8" priority="1" operator="equal">
      <formula>"NON"</formula>
    </cfRule>
    <cfRule type="cellIs" dxfId="7" priority="2" operator="equal">
      <formula>"OUI"</formula>
    </cfRule>
  </conditionalFormatting>
  <conditionalFormatting sqref="H4:H7">
    <cfRule type="containsText" dxfId="6" priority="5" operator="containsText" text="◄">
      <formula>NOT(ISERROR(SEARCH("◄",H4)))</formula>
    </cfRule>
  </conditionalFormatting>
  <dataValidations disablePrompts="1" count="1">
    <dataValidation type="list" allowBlank="1" showInputMessage="1" showErrorMessage="1" sqref="C4:C7" xr:uid="{00000000-0002-0000-0000-000000000000}">
      <formula1>"OUI,NON"</formula1>
    </dataValidation>
  </dataValidations>
  <pageMargins left="0.25" right="0.23" top="0.35" bottom="0.35" header="0.3" footer="0.3"/>
  <pageSetup paperSize="8" scale="96" orientation="landscape"/>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Q16"/>
  <sheetViews>
    <sheetView topLeftCell="D1" zoomScale="163" zoomScaleNormal="163" zoomScaleSheetLayoutView="80" zoomScalePageLayoutView="163" workbookViewId="0">
      <pane ySplit="2" topLeftCell="A3" activePane="bottomLeft" state="frozenSplit"/>
      <selection activeCell="A10" sqref="A10:C10"/>
      <selection pane="bottomLeft" activeCell="Q2" sqref="Q2"/>
    </sheetView>
  </sheetViews>
  <sheetFormatPr baseColWidth="10" defaultColWidth="11.5" defaultRowHeight="14" x14ac:dyDescent="0.15"/>
  <cols>
    <col min="1" max="1" width="39.6640625" style="3" customWidth="1"/>
    <col min="2" max="2" width="39.83203125" style="4" customWidth="1"/>
    <col min="3" max="3" width="17.5" style="5" customWidth="1"/>
    <col min="4" max="7" width="4.1640625" style="1" customWidth="1"/>
    <col min="8" max="8" width="6.1640625" style="1" customWidth="1"/>
    <col min="9" max="9" width="12.1640625" style="5" bestFit="1" customWidth="1"/>
    <col min="10" max="10" width="12.5" style="3" bestFit="1" customWidth="1"/>
    <col min="11" max="11" width="12.5" style="6" bestFit="1" customWidth="1"/>
    <col min="12" max="12" width="3" style="7" hidden="1" customWidth="1"/>
    <col min="13" max="13" width="7.6640625" style="7" hidden="1" customWidth="1"/>
    <col min="14" max="14" width="2.5" style="1" hidden="1" customWidth="1"/>
    <col min="15" max="15" width="11.5" style="1" hidden="1" customWidth="1"/>
    <col min="16" max="16" width="12.1640625" style="8" hidden="1" customWidth="1"/>
    <col min="17" max="17" width="53.33203125" style="1" customWidth="1"/>
    <col min="18" max="16384" width="11.5" style="1"/>
  </cols>
  <sheetData>
    <row r="1" spans="1:17" ht="75" customHeight="1" thickBot="1" x14ac:dyDescent="0.2">
      <c r="A1" s="83" t="s">
        <v>44</v>
      </c>
      <c r="B1" s="84"/>
      <c r="C1" s="85" t="s">
        <v>16</v>
      </c>
      <c r="D1" s="86"/>
      <c r="E1" s="86"/>
      <c r="F1" s="86"/>
      <c r="G1" s="86"/>
      <c r="H1" s="86"/>
      <c r="I1" s="86"/>
      <c r="J1" s="86"/>
      <c r="K1" s="87"/>
      <c r="L1" s="11"/>
      <c r="M1" s="11"/>
      <c r="N1" s="12"/>
      <c r="O1" s="12"/>
      <c r="P1" s="13"/>
      <c r="Q1" s="14" t="s">
        <v>46</v>
      </c>
    </row>
    <row r="2" spans="1:17" s="2" customFormat="1" ht="47.25" customHeight="1" thickBot="1" x14ac:dyDescent="0.25">
      <c r="A2" s="15" t="s">
        <v>0</v>
      </c>
      <c r="B2" s="16" t="s">
        <v>1</v>
      </c>
      <c r="C2" s="17" t="s">
        <v>32</v>
      </c>
      <c r="D2" s="17">
        <v>0</v>
      </c>
      <c r="E2" s="17">
        <v>1</v>
      </c>
      <c r="F2" s="17">
        <v>2</v>
      </c>
      <c r="G2" s="18">
        <v>3</v>
      </c>
      <c r="H2" s="55">
        <f>COUNTIF(H4:H5,"◄")</f>
        <v>2</v>
      </c>
      <c r="I2" s="16" t="s">
        <v>11</v>
      </c>
      <c r="J2" s="19" t="s">
        <v>10</v>
      </c>
      <c r="K2" s="20" t="s">
        <v>12</v>
      </c>
      <c r="L2" s="21" t="s">
        <v>8</v>
      </c>
      <c r="M2" s="21" t="s">
        <v>9</v>
      </c>
      <c r="P2" s="22"/>
      <c r="Q2" s="23" t="s">
        <v>7</v>
      </c>
    </row>
    <row r="3" spans="1:17" s="2" customFormat="1" ht="22.25" customHeight="1" x14ac:dyDescent="0.2">
      <c r="A3" s="95" t="s">
        <v>21</v>
      </c>
      <c r="B3" s="96"/>
      <c r="C3" s="96"/>
      <c r="D3" s="97"/>
      <c r="E3" s="97"/>
      <c r="F3" s="97"/>
      <c r="G3" s="98"/>
      <c r="H3" s="24"/>
      <c r="I3" s="25">
        <v>1</v>
      </c>
      <c r="J3" s="26"/>
      <c r="K3" s="27">
        <f>SUM(K4:K5)</f>
        <v>0</v>
      </c>
      <c r="L3" s="28"/>
      <c r="M3" s="28"/>
      <c r="P3" s="22"/>
      <c r="Q3" s="101"/>
    </row>
    <row r="4" spans="1:17" ht="69" customHeight="1" x14ac:dyDescent="0.2">
      <c r="A4" s="29"/>
      <c r="B4" s="30" t="s">
        <v>41</v>
      </c>
      <c r="C4" s="61" t="s">
        <v>31</v>
      </c>
      <c r="D4" s="9"/>
      <c r="E4" s="9"/>
      <c r="F4" s="9"/>
      <c r="G4" s="10"/>
      <c r="H4" s="56" t="str">
        <f>(IF(L4="","◄",""))</f>
        <v>◄</v>
      </c>
      <c r="I4" s="31">
        <v>0.5</v>
      </c>
      <c r="J4" s="32">
        <f>IF(M4=0,0,I4/SUM(M$4:M$5))</f>
        <v>0.5</v>
      </c>
      <c r="K4" s="33">
        <f>(IF(E4&lt;&gt;"",1/3,0)+IF(F4&lt;&gt;"",2/3,0)+IF(G4&lt;&gt;"",1,0))*J4*I$3*20</f>
        <v>0</v>
      </c>
      <c r="L4" s="7" t="str">
        <f>IF(COUNTBLANK(D4:G4)=3,1,"")</f>
        <v/>
      </c>
      <c r="M4" s="34">
        <f>I4</f>
        <v>0.5</v>
      </c>
      <c r="P4" s="35">
        <f>IF(D4&lt;&gt;"",0.02,(K4/(J4*I$3*20)))</f>
        <v>0</v>
      </c>
      <c r="Q4" s="102"/>
    </row>
    <row r="5" spans="1:17" ht="139" customHeight="1" x14ac:dyDescent="0.2">
      <c r="A5" s="29" t="s">
        <v>40</v>
      </c>
      <c r="B5" s="30" t="s">
        <v>42</v>
      </c>
      <c r="C5" s="61" t="s">
        <v>31</v>
      </c>
      <c r="D5" s="9"/>
      <c r="E5" s="9"/>
      <c r="F5" s="9"/>
      <c r="G5" s="10"/>
      <c r="H5" s="56" t="str">
        <f t="shared" ref="H5" si="0">(IF(L5="","◄",""))</f>
        <v>◄</v>
      </c>
      <c r="I5" s="31">
        <v>0.5</v>
      </c>
      <c r="J5" s="32">
        <f>IF(M5=0,0,I5/SUM(M$4:M$5))</f>
        <v>0.5</v>
      </c>
      <c r="K5" s="33">
        <f>(IF(E5&lt;&gt;"",1/3,0)+IF(F5&lt;&gt;"",2/3,0)+IF(G5&lt;&gt;"",1,0))*J5*I$3*20</f>
        <v>0</v>
      </c>
      <c r="L5" s="7" t="str">
        <f t="shared" ref="L5" si="1">IF(COUNTBLANK(D5:G5)=3,1,"")</f>
        <v/>
      </c>
      <c r="M5" s="34">
        <f t="shared" ref="M5" si="2">I5</f>
        <v>0.5</v>
      </c>
      <c r="P5" s="8">
        <f>IF(D5&lt;&gt;"",0.02,(K5/(J5*I$3*20)))</f>
        <v>0</v>
      </c>
      <c r="Q5" s="102"/>
    </row>
    <row r="6" spans="1:17" ht="37.5" customHeight="1" thickBot="1" x14ac:dyDescent="0.25">
      <c r="A6" s="113" t="s">
        <v>13</v>
      </c>
      <c r="B6" s="114"/>
      <c r="C6" s="114"/>
      <c r="D6" s="114"/>
      <c r="E6" s="114"/>
      <c r="F6" s="114"/>
      <c r="G6" s="114"/>
      <c r="H6" s="36"/>
      <c r="I6" s="37"/>
      <c r="M6" s="57"/>
      <c r="O6" s="58"/>
      <c r="P6" s="59"/>
      <c r="Q6" s="60"/>
    </row>
    <row r="7" spans="1:17" ht="17" thickBot="1" x14ac:dyDescent="0.2">
      <c r="A7" s="115" t="s">
        <v>6</v>
      </c>
      <c r="B7" s="116"/>
      <c r="C7" s="116"/>
      <c r="D7" s="38"/>
      <c r="E7" s="111">
        <f>SUM(K4:K5)</f>
        <v>0</v>
      </c>
      <c r="F7" s="112"/>
      <c r="G7" s="112"/>
      <c r="H7" s="112"/>
      <c r="I7" s="54" t="s">
        <v>2</v>
      </c>
      <c r="J7" s="88" t="s">
        <v>17</v>
      </c>
      <c r="K7" s="88"/>
      <c r="L7" s="88"/>
      <c r="M7" s="88"/>
      <c r="N7" s="88"/>
      <c r="O7" s="88"/>
      <c r="P7" s="88"/>
      <c r="Q7" s="89"/>
    </row>
    <row r="8" spans="1:17" ht="40.25" customHeight="1" thickBot="1" x14ac:dyDescent="0.2">
      <c r="A8" s="66" t="s">
        <v>14</v>
      </c>
      <c r="B8" s="67"/>
      <c r="C8" s="67"/>
      <c r="D8" s="38"/>
      <c r="E8" s="90"/>
      <c r="F8" s="91"/>
      <c r="G8" s="91"/>
      <c r="H8" s="91"/>
      <c r="I8" s="39" t="s">
        <v>3</v>
      </c>
      <c r="J8" s="88"/>
      <c r="K8" s="88"/>
      <c r="L8" s="88"/>
      <c r="M8" s="88"/>
      <c r="N8" s="88"/>
      <c r="O8" s="88"/>
      <c r="P8" s="88"/>
      <c r="Q8" s="89"/>
    </row>
    <row r="9" spans="1:17" ht="15" thickBot="1" x14ac:dyDescent="0.2">
      <c r="A9" s="109"/>
      <c r="B9" s="110"/>
      <c r="C9" s="110"/>
      <c r="D9" s="110"/>
      <c r="E9" s="110"/>
      <c r="F9" s="110"/>
      <c r="G9" s="110"/>
      <c r="H9" s="110"/>
      <c r="I9" s="110"/>
      <c r="Q9" s="40"/>
    </row>
    <row r="10" spans="1:17" ht="21.75" customHeight="1" x14ac:dyDescent="0.15">
      <c r="A10" s="103" t="s">
        <v>4</v>
      </c>
      <c r="B10" s="104"/>
      <c r="C10" s="105"/>
      <c r="D10" s="41"/>
      <c r="E10" s="3"/>
      <c r="F10" s="3"/>
      <c r="G10" s="3"/>
      <c r="H10" s="3"/>
      <c r="I10" s="3"/>
      <c r="Q10" s="40"/>
    </row>
    <row r="11" spans="1:17" ht="194.5" customHeight="1" thickBot="1" x14ac:dyDescent="0.2">
      <c r="A11" s="106" t="s">
        <v>15</v>
      </c>
      <c r="B11" s="107"/>
      <c r="C11" s="108"/>
      <c r="D11" s="41"/>
      <c r="E11" s="3"/>
      <c r="F11" s="3"/>
      <c r="G11" s="3"/>
      <c r="H11" s="3"/>
      <c r="I11" s="3"/>
      <c r="Q11" s="40"/>
    </row>
    <row r="12" spans="1:17" ht="20" customHeight="1" thickBot="1" x14ac:dyDescent="0.2">
      <c r="A12" s="42"/>
      <c r="B12" s="41"/>
      <c r="C12" s="43"/>
      <c r="D12" s="43"/>
      <c r="E12" s="3"/>
      <c r="F12" s="3"/>
      <c r="G12" s="3"/>
      <c r="H12" s="3"/>
      <c r="I12" s="3"/>
      <c r="Q12" s="40"/>
    </row>
    <row r="13" spans="1:17" ht="22.5" customHeight="1" thickBot="1" x14ac:dyDescent="0.2">
      <c r="A13" s="99" t="s">
        <v>43</v>
      </c>
      <c r="B13" s="100"/>
      <c r="C13" s="44" t="s">
        <v>18</v>
      </c>
      <c r="D13" s="45"/>
      <c r="F13" s="46"/>
      <c r="G13" s="46"/>
      <c r="H13" s="46"/>
      <c r="I13" s="1"/>
      <c r="Q13" s="40"/>
    </row>
    <row r="14" spans="1:17" ht="26" customHeight="1" thickBot="1" x14ac:dyDescent="0.2">
      <c r="A14" s="68"/>
      <c r="B14" s="69"/>
      <c r="C14" s="74"/>
      <c r="D14" s="38"/>
      <c r="E14" s="92" t="s">
        <v>5</v>
      </c>
      <c r="F14" s="93"/>
      <c r="G14" s="93"/>
      <c r="H14" s="93"/>
      <c r="I14" s="94"/>
      <c r="Q14" s="40"/>
    </row>
    <row r="15" spans="1:17" ht="26" customHeight="1" x14ac:dyDescent="0.15">
      <c r="A15" s="70"/>
      <c r="B15" s="71"/>
      <c r="C15" s="75"/>
      <c r="D15" s="38"/>
      <c r="E15" s="77"/>
      <c r="F15" s="78"/>
      <c r="G15" s="78"/>
      <c r="H15" s="78"/>
      <c r="I15" s="79"/>
      <c r="Q15" s="40"/>
    </row>
    <row r="16" spans="1:17" ht="26" customHeight="1" thickBot="1" x14ac:dyDescent="0.2">
      <c r="A16" s="72"/>
      <c r="B16" s="73"/>
      <c r="C16" s="76"/>
      <c r="D16" s="47"/>
      <c r="E16" s="80"/>
      <c r="F16" s="81"/>
      <c r="G16" s="81"/>
      <c r="H16" s="81"/>
      <c r="I16" s="82"/>
      <c r="J16" s="48"/>
      <c r="K16" s="49"/>
      <c r="L16" s="50"/>
      <c r="M16" s="50"/>
      <c r="N16" s="51"/>
      <c r="O16" s="51"/>
      <c r="P16" s="52"/>
      <c r="Q16" s="53"/>
    </row>
  </sheetData>
  <sheetProtection algorithmName="SHA-512" hashValue="6G9qL3xM1EmaccJkKpcF57q7T9UpWPTn+F0V+n+3GPNrOsqay1/EfIOIkRYcbGX7VG073P0UPCEZR7UYHd/O1Q==" saltValue="nGBjyhKY/W4sGNETO0S08g==" spinCount="100000" sheet="1" objects="1" scenarios="1"/>
  <mergeCells count="18">
    <mergeCell ref="A7:C7"/>
    <mergeCell ref="E7:H7"/>
    <mergeCell ref="J7:Q8"/>
    <mergeCell ref="A8:C8"/>
    <mergeCell ref="E8:H8"/>
    <mergeCell ref="A1:B1"/>
    <mergeCell ref="C1:K1"/>
    <mergeCell ref="A3:G3"/>
    <mergeCell ref="Q3:Q5"/>
    <mergeCell ref="A6:G6"/>
    <mergeCell ref="A9:I9"/>
    <mergeCell ref="A10:C10"/>
    <mergeCell ref="A11:C11"/>
    <mergeCell ref="A13:B13"/>
    <mergeCell ref="A14:B16"/>
    <mergeCell ref="C14:C16"/>
    <mergeCell ref="E14:I14"/>
    <mergeCell ref="E15:I16"/>
  </mergeCells>
  <conditionalFormatting sqref="C4:C5">
    <cfRule type="cellIs" dxfId="5" priority="1" operator="equal">
      <formula>"NON"</formula>
    </cfRule>
    <cfRule type="cellIs" dxfId="4" priority="2" operator="equal">
      <formula>"OUI"</formula>
    </cfRule>
  </conditionalFormatting>
  <conditionalFormatting sqref="H4:H5">
    <cfRule type="containsText" dxfId="3" priority="3" operator="containsText" text="◄">
      <formula>NOT(ISERROR(SEARCH("◄",H4)))</formula>
    </cfRule>
  </conditionalFormatting>
  <dataValidations count="1">
    <dataValidation type="list" allowBlank="1" showInputMessage="1" showErrorMessage="1" sqref="C4:C5" xr:uid="{00000000-0002-0000-0200-000000000000}">
      <formula1>"OUI,NON"</formula1>
    </dataValidation>
  </dataValidations>
  <pageMargins left="0.25" right="0.23" top="0.35" bottom="0.35" header="0.3" footer="0.3"/>
  <pageSetup paperSize="8" scale="96" orientation="landscape"/>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18"/>
  <sheetViews>
    <sheetView topLeftCell="C1" zoomScale="134" zoomScaleNormal="134" zoomScaleSheetLayoutView="80" zoomScalePageLayoutView="134" workbookViewId="0">
      <pane ySplit="2" topLeftCell="A3" activePane="bottomLeft" state="frozenSplit"/>
      <selection activeCell="A10" sqref="A10:C10"/>
      <selection pane="bottomLeft" activeCell="Q3" sqref="Q3:Q7"/>
    </sheetView>
  </sheetViews>
  <sheetFormatPr baseColWidth="10" defaultColWidth="11.5" defaultRowHeight="14" x14ac:dyDescent="0.15"/>
  <cols>
    <col min="1" max="1" width="42.33203125" style="3" customWidth="1"/>
    <col min="2" max="2" width="44.33203125" style="4" customWidth="1"/>
    <col min="3" max="3" width="17.5" style="5" customWidth="1"/>
    <col min="4" max="7" width="4.1640625" style="1" customWidth="1"/>
    <col min="8" max="8" width="6.1640625" style="1" customWidth="1"/>
    <col min="9" max="9" width="12.1640625" style="5" bestFit="1" customWidth="1"/>
    <col min="10" max="10" width="12.5" style="3" bestFit="1" customWidth="1"/>
    <col min="11" max="11" width="12.5" style="6" bestFit="1" customWidth="1"/>
    <col min="12" max="12" width="3" style="7" hidden="1" customWidth="1"/>
    <col min="13" max="13" width="7.6640625" style="7" hidden="1" customWidth="1"/>
    <col min="14" max="14" width="2.5" style="1" hidden="1" customWidth="1"/>
    <col min="15" max="15" width="6.33203125" style="1" hidden="1" customWidth="1"/>
    <col min="16" max="16" width="12.1640625" style="8" hidden="1" customWidth="1"/>
    <col min="17" max="17" width="63.5" style="1" customWidth="1"/>
    <col min="18" max="16384" width="11.5" style="1"/>
  </cols>
  <sheetData>
    <row r="1" spans="1:17" ht="75" customHeight="1" thickBot="1" x14ac:dyDescent="0.2">
      <c r="A1" s="83" t="s">
        <v>45</v>
      </c>
      <c r="B1" s="84"/>
      <c r="C1" s="85" t="s">
        <v>16</v>
      </c>
      <c r="D1" s="86"/>
      <c r="E1" s="86"/>
      <c r="F1" s="86"/>
      <c r="G1" s="86"/>
      <c r="H1" s="86"/>
      <c r="I1" s="86"/>
      <c r="J1" s="86"/>
      <c r="K1" s="87"/>
      <c r="L1" s="11"/>
      <c r="M1" s="11"/>
      <c r="N1" s="12"/>
      <c r="O1" s="12"/>
      <c r="P1" s="13"/>
      <c r="Q1" s="14" t="s">
        <v>46</v>
      </c>
    </row>
    <row r="2" spans="1:17" s="2" customFormat="1" ht="42" customHeight="1" thickBot="1" x14ac:dyDescent="0.25">
      <c r="A2" s="15" t="s">
        <v>0</v>
      </c>
      <c r="B2" s="16" t="s">
        <v>1</v>
      </c>
      <c r="C2" s="17" t="s">
        <v>32</v>
      </c>
      <c r="D2" s="17">
        <v>0</v>
      </c>
      <c r="E2" s="17">
        <v>1</v>
      </c>
      <c r="F2" s="17">
        <v>2</v>
      </c>
      <c r="G2" s="18">
        <v>3</v>
      </c>
      <c r="H2" s="55">
        <f>COUNTIF(H4:H7,"◄")</f>
        <v>4</v>
      </c>
      <c r="I2" s="16" t="s">
        <v>11</v>
      </c>
      <c r="J2" s="19" t="s">
        <v>10</v>
      </c>
      <c r="K2" s="20" t="s">
        <v>12</v>
      </c>
      <c r="L2" s="21" t="s">
        <v>8</v>
      </c>
      <c r="M2" s="21" t="s">
        <v>9</v>
      </c>
      <c r="P2" s="22"/>
      <c r="Q2" s="23" t="s">
        <v>7</v>
      </c>
    </row>
    <row r="3" spans="1:17" s="2" customFormat="1" ht="22.25" customHeight="1" x14ac:dyDescent="0.2">
      <c r="A3" s="95" t="s">
        <v>22</v>
      </c>
      <c r="B3" s="96"/>
      <c r="C3" s="96"/>
      <c r="D3" s="97"/>
      <c r="E3" s="97"/>
      <c r="F3" s="97"/>
      <c r="G3" s="98"/>
      <c r="H3" s="24"/>
      <c r="I3" s="25">
        <v>1</v>
      </c>
      <c r="J3" s="26"/>
      <c r="K3" s="27">
        <f>SUM(K4:K7)</f>
        <v>0</v>
      </c>
      <c r="L3" s="28"/>
      <c r="M3" s="28"/>
      <c r="P3" s="22"/>
      <c r="Q3" s="101"/>
    </row>
    <row r="4" spans="1:17" ht="50" customHeight="1" x14ac:dyDescent="0.2">
      <c r="A4" s="29" t="s">
        <v>33</v>
      </c>
      <c r="B4" s="30" t="s">
        <v>36</v>
      </c>
      <c r="C4" s="61" t="s">
        <v>31</v>
      </c>
      <c r="D4" s="9"/>
      <c r="E4" s="9"/>
      <c r="F4" s="9"/>
      <c r="G4" s="10"/>
      <c r="H4" s="56" t="str">
        <f>(IF(L4="","◄",""))</f>
        <v>◄</v>
      </c>
      <c r="I4" s="31">
        <v>0.25</v>
      </c>
      <c r="J4" s="32">
        <f>IF(M4=0,0,I4/SUM(M$4:M$7))</f>
        <v>0.25</v>
      </c>
      <c r="K4" s="33">
        <f>(IF(E4&lt;&gt;"",1/3,0)+IF(F4&lt;&gt;"",2/3,0)+IF(G4&lt;&gt;"",1,0))*J4*I$3*20</f>
        <v>0</v>
      </c>
      <c r="L4" s="7" t="str">
        <f>IF(COUNTBLANK(D4:G4)=3,1,"")</f>
        <v/>
      </c>
      <c r="M4" s="34">
        <f>I4</f>
        <v>0.25</v>
      </c>
      <c r="P4" s="35">
        <f>IF(D4&lt;&gt;"",0.02,(K4/(J4*I$3*20)))</f>
        <v>0</v>
      </c>
      <c r="Q4" s="102"/>
    </row>
    <row r="5" spans="1:17" ht="50" customHeight="1" x14ac:dyDescent="0.2">
      <c r="A5" s="29" t="s">
        <v>25</v>
      </c>
      <c r="B5" s="30" t="s">
        <v>37</v>
      </c>
      <c r="C5" s="61" t="s">
        <v>31</v>
      </c>
      <c r="D5" s="9"/>
      <c r="E5" s="9"/>
      <c r="F5" s="9"/>
      <c r="G5" s="10"/>
      <c r="H5" s="56" t="str">
        <f t="shared" ref="H5:H7" si="0">(IF(L5="","◄",""))</f>
        <v>◄</v>
      </c>
      <c r="I5" s="31">
        <v>0.25</v>
      </c>
      <c r="J5" s="32">
        <f>IF(M5=0,0,I5/SUM(M$4:M$7))</f>
        <v>0.25</v>
      </c>
      <c r="K5" s="33">
        <f>(IF(E5&lt;&gt;"",1/3,0)+IF(F5&lt;&gt;"",2/3,0)+IF(G5&lt;&gt;"",1,0))*J5*I$3*20</f>
        <v>0</v>
      </c>
      <c r="L5" s="7" t="str">
        <f t="shared" ref="L5:L7" si="1">IF(COUNTBLANK(D5:G5)=3,1,"")</f>
        <v/>
      </c>
      <c r="M5" s="34">
        <f t="shared" ref="M5:M7" si="2">I5</f>
        <v>0.25</v>
      </c>
      <c r="P5" s="8">
        <f>IF(D5&lt;&gt;"",0.02,(K5/(J5*I$3*20)))</f>
        <v>0</v>
      </c>
      <c r="Q5" s="102"/>
    </row>
    <row r="6" spans="1:17" ht="89" customHeight="1" x14ac:dyDescent="0.2">
      <c r="A6" s="29" t="s">
        <v>34</v>
      </c>
      <c r="B6" s="30" t="s">
        <v>38</v>
      </c>
      <c r="C6" s="61" t="s">
        <v>31</v>
      </c>
      <c r="D6" s="9"/>
      <c r="E6" s="9"/>
      <c r="F6" s="9"/>
      <c r="G6" s="10"/>
      <c r="H6" s="56" t="str">
        <f t="shared" si="0"/>
        <v>◄</v>
      </c>
      <c r="I6" s="31">
        <v>0.25</v>
      </c>
      <c r="J6" s="32">
        <f>IF(M6=0,0,I6/SUM(M$4:M$7))</f>
        <v>0.25</v>
      </c>
      <c r="K6" s="33">
        <f>(IF(E6&lt;&gt;"",1/3,0)+IF(F6&lt;&gt;"",2/3,0)+IF(G6&lt;&gt;"",1,0))*J6*I$3*20</f>
        <v>0</v>
      </c>
      <c r="L6" s="7" t="str">
        <f t="shared" si="1"/>
        <v/>
      </c>
      <c r="M6" s="34">
        <f t="shared" si="2"/>
        <v>0.25</v>
      </c>
      <c r="P6" s="8">
        <f>IF(D6&lt;&gt;"",0.02,(K6/(J6*I$3*20)))</f>
        <v>0</v>
      </c>
      <c r="Q6" s="102"/>
    </row>
    <row r="7" spans="1:17" ht="50" customHeight="1" x14ac:dyDescent="0.2">
      <c r="A7" s="29" t="s">
        <v>35</v>
      </c>
      <c r="B7" s="30" t="s">
        <v>39</v>
      </c>
      <c r="C7" s="61" t="s">
        <v>31</v>
      </c>
      <c r="D7" s="9"/>
      <c r="E7" s="9"/>
      <c r="F7" s="9"/>
      <c r="G7" s="10"/>
      <c r="H7" s="56" t="str">
        <f t="shared" si="0"/>
        <v>◄</v>
      </c>
      <c r="I7" s="31">
        <v>0.25</v>
      </c>
      <c r="J7" s="32">
        <f>IF(M7=0,0,I7/SUM(M$4:M$7))</f>
        <v>0.25</v>
      </c>
      <c r="K7" s="33">
        <f>(IF(E7&lt;&gt;"",1/3,0)+IF(F7&lt;&gt;"",2/3,0)+IF(G7&lt;&gt;"",1,0))*J7*I$3*20</f>
        <v>0</v>
      </c>
      <c r="L7" s="7" t="str">
        <f t="shared" si="1"/>
        <v/>
      </c>
      <c r="M7" s="34">
        <f t="shared" si="2"/>
        <v>0.25</v>
      </c>
      <c r="P7" s="8">
        <f>IF(D7&lt;&gt;"",0.02,(K7/(J7*I$3*20)))</f>
        <v>0</v>
      </c>
      <c r="Q7" s="102"/>
    </row>
    <row r="8" spans="1:17" ht="37.5" customHeight="1" thickBot="1" x14ac:dyDescent="0.25">
      <c r="A8" s="113" t="s">
        <v>13</v>
      </c>
      <c r="B8" s="114"/>
      <c r="C8" s="114"/>
      <c r="D8" s="114"/>
      <c r="E8" s="114"/>
      <c r="F8" s="114"/>
      <c r="G8" s="114"/>
      <c r="H8" s="36"/>
      <c r="I8" s="37"/>
      <c r="K8" s="62"/>
      <c r="L8" s="62"/>
      <c r="M8" s="62"/>
      <c r="N8" s="62"/>
      <c r="O8" s="58">
        <f>SUM(J4:J7)*I3</f>
        <v>1</v>
      </c>
      <c r="P8" s="62"/>
      <c r="Q8" s="63"/>
    </row>
    <row r="9" spans="1:17" ht="17" thickBot="1" x14ac:dyDescent="0.2">
      <c r="A9" s="115" t="s">
        <v>6</v>
      </c>
      <c r="B9" s="116"/>
      <c r="C9" s="116"/>
      <c r="D9" s="38"/>
      <c r="E9" s="111" t="str">
        <f>IF(H2=0,SUM(K4:K7),"Incomplet")</f>
        <v>Incomplet</v>
      </c>
      <c r="F9" s="112"/>
      <c r="G9" s="112"/>
      <c r="H9" s="112"/>
      <c r="I9" s="54" t="s">
        <v>2</v>
      </c>
      <c r="J9" s="88" t="s">
        <v>17</v>
      </c>
      <c r="K9" s="88"/>
      <c r="L9" s="88"/>
      <c r="M9" s="88"/>
      <c r="N9" s="88"/>
      <c r="O9" s="88"/>
      <c r="P9" s="88"/>
      <c r="Q9" s="89"/>
    </row>
    <row r="10" spans="1:17" ht="40.25" customHeight="1" thickBot="1" x14ac:dyDescent="0.2">
      <c r="A10" s="66" t="s">
        <v>14</v>
      </c>
      <c r="B10" s="67"/>
      <c r="C10" s="67"/>
      <c r="D10" s="38"/>
      <c r="E10" s="90"/>
      <c r="F10" s="91"/>
      <c r="G10" s="91"/>
      <c r="H10" s="91"/>
      <c r="I10" s="39" t="s">
        <v>3</v>
      </c>
      <c r="J10" s="88"/>
      <c r="K10" s="88"/>
      <c r="L10" s="88"/>
      <c r="M10" s="88"/>
      <c r="N10" s="88"/>
      <c r="O10" s="88"/>
      <c r="P10" s="88"/>
      <c r="Q10" s="89"/>
    </row>
    <row r="11" spans="1:17" ht="15" thickBot="1" x14ac:dyDescent="0.2">
      <c r="A11" s="109"/>
      <c r="B11" s="110"/>
      <c r="C11" s="110"/>
      <c r="D11" s="110"/>
      <c r="E11" s="110"/>
      <c r="F11" s="110"/>
      <c r="G11" s="110"/>
      <c r="H11" s="110"/>
      <c r="I11" s="110"/>
      <c r="Q11" s="40"/>
    </row>
    <row r="12" spans="1:17" ht="21.75" customHeight="1" x14ac:dyDescent="0.15">
      <c r="A12" s="103" t="s">
        <v>4</v>
      </c>
      <c r="B12" s="104"/>
      <c r="C12" s="105"/>
      <c r="D12" s="41"/>
      <c r="E12" s="3"/>
      <c r="F12" s="3"/>
      <c r="G12" s="3"/>
      <c r="H12" s="3"/>
      <c r="I12" s="3"/>
      <c r="Q12" s="40"/>
    </row>
    <row r="13" spans="1:17" ht="201" customHeight="1" thickBot="1" x14ac:dyDescent="0.2">
      <c r="A13" s="106" t="s">
        <v>15</v>
      </c>
      <c r="B13" s="107"/>
      <c r="C13" s="108"/>
      <c r="D13" s="41"/>
      <c r="E13" s="3"/>
      <c r="F13" s="3"/>
      <c r="G13" s="3"/>
      <c r="H13" s="3"/>
      <c r="I13" s="3"/>
      <c r="Q13" s="40"/>
    </row>
    <row r="14" spans="1:17" ht="20" customHeight="1" thickBot="1" x14ac:dyDescent="0.2">
      <c r="A14" s="42"/>
      <c r="B14" s="41"/>
      <c r="C14" s="43"/>
      <c r="D14" s="43"/>
      <c r="E14" s="3"/>
      <c r="F14" s="3"/>
      <c r="G14" s="3"/>
      <c r="H14" s="3"/>
      <c r="I14" s="3"/>
      <c r="Q14" s="40"/>
    </row>
    <row r="15" spans="1:17" ht="22.5" customHeight="1" thickBot="1" x14ac:dyDescent="0.2">
      <c r="A15" s="99" t="s">
        <v>43</v>
      </c>
      <c r="B15" s="100"/>
      <c r="C15" s="44" t="s">
        <v>18</v>
      </c>
      <c r="D15" s="45"/>
      <c r="F15" s="46"/>
      <c r="G15" s="46"/>
      <c r="H15" s="46"/>
      <c r="I15" s="1"/>
      <c r="Q15" s="40"/>
    </row>
    <row r="16" spans="1:17" ht="26" customHeight="1" thickBot="1" x14ac:dyDescent="0.2">
      <c r="A16" s="68"/>
      <c r="B16" s="69"/>
      <c r="C16" s="74"/>
      <c r="D16" s="64"/>
      <c r="E16" s="117" t="s">
        <v>5</v>
      </c>
      <c r="F16" s="118"/>
      <c r="G16" s="118"/>
      <c r="H16" s="118"/>
      <c r="I16" s="119"/>
      <c r="Q16" s="40"/>
    </row>
    <row r="17" spans="1:17" ht="26" customHeight="1" x14ac:dyDescent="0.15">
      <c r="A17" s="70"/>
      <c r="B17" s="71"/>
      <c r="C17" s="75"/>
      <c r="D17" s="64"/>
      <c r="E17" s="77"/>
      <c r="F17" s="78"/>
      <c r="G17" s="78"/>
      <c r="H17" s="78"/>
      <c r="I17" s="79"/>
      <c r="Q17" s="40"/>
    </row>
    <row r="18" spans="1:17" ht="26" customHeight="1" thickBot="1" x14ac:dyDescent="0.2">
      <c r="A18" s="72"/>
      <c r="B18" s="73"/>
      <c r="C18" s="76"/>
      <c r="D18" s="65"/>
      <c r="E18" s="80"/>
      <c r="F18" s="81"/>
      <c r="G18" s="81"/>
      <c r="H18" s="81"/>
      <c r="I18" s="82"/>
      <c r="J18" s="48"/>
      <c r="K18" s="49"/>
      <c r="L18" s="50"/>
      <c r="M18" s="50"/>
      <c r="N18" s="51"/>
      <c r="O18" s="51"/>
      <c r="P18" s="52"/>
      <c r="Q18" s="53"/>
    </row>
  </sheetData>
  <sheetProtection algorithmName="SHA-512" hashValue="Tueq4TXTAsCp67zbXD9+mqXfdtFsDTxiIu1BvcdWlFuiJY6eH5FagBTPEblcRVmFIyiXmHxoOpNGf3qCjMHcNw==" saltValue="osHfMxim0cu5oDiWOFAPIg==" spinCount="100000" sheet="1" objects="1" scenarios="1"/>
  <mergeCells count="18">
    <mergeCell ref="A15:B15"/>
    <mergeCell ref="A16:B18"/>
    <mergeCell ref="C16:C18"/>
    <mergeCell ref="E16:I16"/>
    <mergeCell ref="E17:I18"/>
    <mergeCell ref="Q3:Q7"/>
    <mergeCell ref="A8:G8"/>
    <mergeCell ref="A9:C9"/>
    <mergeCell ref="J9:Q10"/>
    <mergeCell ref="A10:C10"/>
    <mergeCell ref="E10:H10"/>
    <mergeCell ref="E9:H9"/>
    <mergeCell ref="A1:B1"/>
    <mergeCell ref="A11:I11"/>
    <mergeCell ref="A12:C12"/>
    <mergeCell ref="A13:C13"/>
    <mergeCell ref="C1:K1"/>
    <mergeCell ref="A3:G3"/>
  </mergeCells>
  <conditionalFormatting sqref="C4:C7">
    <cfRule type="cellIs" dxfId="2" priority="1" operator="equal">
      <formula>"NON"</formula>
    </cfRule>
    <cfRule type="cellIs" dxfId="1" priority="2" operator="equal">
      <formula>"OUI"</formula>
    </cfRule>
  </conditionalFormatting>
  <conditionalFormatting sqref="H4:H7">
    <cfRule type="containsText" dxfId="0" priority="3" operator="containsText" text="◄">
      <formula>NOT(ISERROR(SEARCH("◄",H4)))</formula>
    </cfRule>
  </conditionalFormatting>
  <dataValidations count="1">
    <dataValidation type="list" allowBlank="1" showInputMessage="1" showErrorMessage="1" sqref="C4:C7" xr:uid="{00000000-0002-0000-0100-000000000000}">
      <formula1>"OUI,NON"</formula1>
    </dataValidation>
  </dataValidations>
  <printOptions horizontalCentered="1" verticalCentered="1"/>
  <pageMargins left="0.23622047244094491" right="0.23622047244094491" top="0.35433070866141736" bottom="0.35433070866141736" header="0.31496062992125984" footer="0.31496062992125984"/>
  <pageSetup paperSize="8" scale="88" orientation="landscape"/>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Evaluation U62 - TOPO</vt:lpstr>
      <vt:lpstr>Evaluation U62 - LABO</vt:lpstr>
      <vt:lpstr>Evaluation U62 - TOPO OU LABO</vt:lpstr>
      <vt:lpstr>'Evaluation U62 - LABO'!Zone_d_impression</vt:lpstr>
      <vt:lpstr>'Evaluation U62 - TOPO'!Zone_d_impression</vt:lpstr>
      <vt:lpstr>'Evaluation U62 - TOPO OU LABO'!Zone_d_impression</vt:lpstr>
    </vt:vector>
  </TitlesOfParts>
  <Company>ACADEMIE DE MONTPELLIER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Monin Thierry</dc:creator>
  <cp:lastModifiedBy>CAROLE FABRE</cp:lastModifiedBy>
  <cp:lastPrinted>2018-01-22T09:36:27Z</cp:lastPrinted>
  <dcterms:created xsi:type="dcterms:W3CDTF">2015-01-07T17:35:44Z</dcterms:created>
  <dcterms:modified xsi:type="dcterms:W3CDTF">2023-12-19T14:02:13Z</dcterms:modified>
</cp:coreProperties>
</file>