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dglaiser\OneDrive\0 - PARTAGE PNF AMCR\4 - Préparation des examens\Vérifié\"/>
    </mc:Choice>
  </mc:AlternateContent>
  <bookViews>
    <workbookView xWindow="0" yWindow="0" windowWidth="15330" windowHeight="5595"/>
  </bookViews>
  <sheets>
    <sheet name="Evaluation U4" sheetId="2" r:id="rId1"/>
    <sheet name="Aide à l'évaluation U4" sheetId="6" r:id="rId2"/>
  </sheets>
  <definedNames>
    <definedName name="Z_13CAE99E_1326_41E6_A214_B3512518385D_.wvu.Cols" localSheetId="0" hidden="1">'Evaluation U4'!#REF!,'Evaluation U4'!$L:$M,'Evaluation U4'!$O:$P</definedName>
    <definedName name="Z_13CAE99E_1326_41E6_A214_B3512518385D_.wvu.PrintArea" localSheetId="0" hidden="1">'Evaluation U4'!$B$1:$Q$25</definedName>
    <definedName name="Z_63E1F904_A1BA_4B6C_A8EA_2564A111FCBA_.wvu.Cols" localSheetId="0" hidden="1">'Evaluation U4'!#REF!,'Evaluation U4'!$L:$P</definedName>
    <definedName name="Z_63E1F904_A1BA_4B6C_A8EA_2564A111FCBA_.wvu.PrintArea" localSheetId="0" hidden="1">'Evaluation U4'!$B$1:$Q$25</definedName>
    <definedName name="Z_E226B775_EFC5_4E9C_AC92_7B73BDED665D_.wvu.Cols" localSheetId="0" hidden="1">'Evaluation U4'!#REF!,'Evaluation U4'!#REF!,'Evaluation U4'!$O:$O</definedName>
    <definedName name="Z_E226B775_EFC5_4E9C_AC92_7B73BDED665D_.wvu.PrintArea" localSheetId="0" hidden="1">'Evaluation U4'!$B$1:$Q$25</definedName>
    <definedName name="_xlnm.Print_Area" localSheetId="0">'Evaluation U4'!$B$1:$Q$25</definedName>
  </definedNames>
  <calcPr calcId="162913" refMode="R1C1"/>
  <customWorkbookViews>
    <customWorkbookView name="impression" guid="{63E1F904-A1BA-4B6C-A8EA-2564A111FCBA}" maximized="1" xWindow="-9" yWindow="-9" windowWidth="1618" windowHeight="918" activeSheetId="2"/>
    <customWorkbookView name="tout" guid="{E226B775-EFC5-4E9C-AC92-7B73BDED665D}" maximized="1" xWindow="-9" yWindow="-9" windowWidth="1618" windowHeight="918" activeSheetId="2"/>
    <customWorkbookView name="impression avec indicaterus" guid="{13CAE99E-1326-41E6-A214-B3512518385D}" maximized="1" xWindow="-1929" yWindow="-9" windowWidth="1938" windowHeight="1098" activeSheetId="2"/>
  </customWorkbookViews>
</workbook>
</file>

<file path=xl/calcChain.xml><?xml version="1.0" encoding="utf-8"?>
<calcChain xmlns="http://schemas.openxmlformats.org/spreadsheetml/2006/main">
  <c r="C8" i="2" l="1"/>
  <c r="C4" i="2"/>
  <c r="O6" i="2" l="1"/>
  <c r="C5" i="2" l="1"/>
  <c r="C6" i="2"/>
  <c r="O12" i="2"/>
  <c r="C12" i="2"/>
  <c r="L12" i="2" s="1"/>
  <c r="H12" i="2" s="1"/>
  <c r="M12" i="2" l="1"/>
  <c r="L6" i="2"/>
  <c r="H6" i="2" s="1"/>
  <c r="M6" i="2"/>
  <c r="L9" i="2"/>
  <c r="H9" i="2" s="1"/>
  <c r="C10" i="2"/>
  <c r="L10" i="2" s="1"/>
  <c r="H10" i="2" s="1"/>
  <c r="M5" i="2"/>
  <c r="O5" i="2"/>
  <c r="O4" i="2"/>
  <c r="L4" i="2"/>
  <c r="H4" i="2" s="1"/>
  <c r="L8" i="2"/>
  <c r="H8" i="2" s="1"/>
  <c r="O8" i="2"/>
  <c r="O9" i="2"/>
  <c r="O10" i="2"/>
  <c r="L5" i="2"/>
  <c r="H5" i="2" s="1"/>
  <c r="J12" i="2" l="1"/>
  <c r="P12" i="2" s="1"/>
  <c r="K12" i="2" s="1"/>
  <c r="K11" i="2" s="1"/>
  <c r="M10" i="2"/>
  <c r="M9" i="2"/>
  <c r="M8" i="2"/>
  <c r="M4" i="2"/>
  <c r="J9" i="2" l="1"/>
  <c r="P9" i="2" s="1"/>
  <c r="K9" i="2" s="1"/>
  <c r="E18" i="2"/>
  <c r="E19" i="2" s="1"/>
  <c r="J8" i="2"/>
  <c r="P8" i="2" s="1"/>
  <c r="K8" i="2" s="1"/>
  <c r="J10" i="2"/>
  <c r="P10" i="2" s="1"/>
  <c r="K10" i="2" s="1"/>
  <c r="J5" i="2"/>
  <c r="P5" i="2" s="1"/>
  <c r="K5" i="2" s="1"/>
  <c r="J6" i="2"/>
  <c r="P6" i="2" s="1"/>
  <c r="K6" i="2" s="1"/>
  <c r="J4" i="2"/>
  <c r="P4" i="2" s="1"/>
  <c r="K4" i="2" s="1"/>
  <c r="K7" i="2" l="1"/>
  <c r="K3" i="2"/>
  <c r="E14" i="2" l="1"/>
</calcChain>
</file>

<file path=xl/comments1.xml><?xml version="1.0" encoding="utf-8"?>
<comments xmlns="http://schemas.openxmlformats.org/spreadsheetml/2006/main">
  <authors>
    <author>Cédric</author>
  </authors>
  <commentList>
    <comment ref="A2" authorId="0" shapeId="0">
      <text>
        <r>
          <rPr>
            <b/>
            <sz val="9"/>
            <color indexed="81"/>
            <rFont val="Tahoma"/>
            <family val="2"/>
          </rPr>
          <t>Cédric:</t>
        </r>
        <r>
          <rPr>
            <sz val="9"/>
            <color indexed="81"/>
            <rFont val="Tahoma"/>
            <family val="2"/>
          </rPr>
          <t xml:space="preserve">
ECRIRE OUI si la compétence est obligatoirement évaluée
</t>
        </r>
      </text>
    </comment>
    <comment ref="L2" authorId="0" shapeId="0">
      <text>
        <r>
          <rPr>
            <b/>
            <sz val="9"/>
            <color indexed="81"/>
            <rFont val="Tahoma"/>
            <family val="2"/>
          </rPr>
          <t>Cédric:</t>
        </r>
        <r>
          <rPr>
            <sz val="9"/>
            <color indexed="81"/>
            <rFont val="Tahoma"/>
            <family val="2"/>
          </rPr>
          <t xml:space="preserve">
CONTRÔLE
AFFICHE 1 SI UNE SEULE CASE EVALUATION 
EST COMPLETEE</t>
        </r>
      </text>
    </comment>
    <comment ref="M2" authorId="0" shapeId="0">
      <text>
        <r>
          <rPr>
            <b/>
            <sz val="9"/>
            <color indexed="81"/>
            <rFont val="Tahoma"/>
            <family val="2"/>
          </rPr>
          <t>Cédric:</t>
        </r>
        <r>
          <rPr>
            <sz val="9"/>
            <color indexed="81"/>
            <rFont val="Tahoma"/>
            <family val="2"/>
          </rPr>
          <t xml:space="preserve">
</t>
        </r>
        <r>
          <rPr>
            <sz val="10"/>
            <color indexed="81"/>
            <rFont val="Tahoma"/>
            <family val="2"/>
          </rPr>
          <t>Met le poids relatif J, ou met un poids nul si D est non vide</t>
        </r>
      </text>
    </comment>
  </commentList>
</comments>
</file>

<file path=xl/sharedStrings.xml><?xml version="1.0" encoding="utf-8"?>
<sst xmlns="http://schemas.openxmlformats.org/spreadsheetml/2006/main" count="77" uniqueCount="70">
  <si>
    <t>Indicateurs de performance</t>
  </si>
  <si>
    <t xml:space="preserve"> /20</t>
  </si>
  <si>
    <t>/20</t>
  </si>
  <si>
    <t>Appréciation globale</t>
  </si>
  <si>
    <t>Noms des Evaluateurs</t>
  </si>
  <si>
    <t>Signatures</t>
  </si>
  <si>
    <t>Date</t>
  </si>
  <si>
    <t>Note brute obtenue par calcul automatique :</t>
  </si>
  <si>
    <t>ELEMENTS DE QUESTIONNEMENT</t>
  </si>
  <si>
    <t>Mettre X si non évalué</t>
  </si>
  <si>
    <t>Ctrl</t>
  </si>
  <si>
    <t>Poids suppri</t>
  </si>
  <si>
    <t>Poids réel compté</t>
  </si>
  <si>
    <t>Poids théorique</t>
  </si>
  <si>
    <t>% évalué</t>
  </si>
  <si>
    <t>Nombre de points</t>
  </si>
  <si>
    <t xml:space="preserve">ATTENTION, si le symbole ◄ apparait dans cette colonne c'est qu'il n'y a pas 
ou qu'il y a plus d'une valeur donnée à l'indicateur, il faut alors choisir laquelle retenir         </t>
  </si>
  <si>
    <t>Note sur 20 attribuée par le jury (note brute + ou - 1 point):</t>
  </si>
  <si>
    <t xml:space="preserve">  </t>
  </si>
  <si>
    <r>
      <t xml:space="preserve">Seules les cases </t>
    </r>
    <r>
      <rPr>
        <b/>
        <sz val="14"/>
        <color rgb="FFFF0000"/>
        <rFont val="Arial"/>
        <family val="2"/>
      </rPr>
      <t>JAUNES</t>
    </r>
    <r>
      <rPr>
        <b/>
        <sz val="12"/>
        <color rgb="FFFF0000"/>
        <rFont val="Arial"/>
        <family val="2"/>
      </rPr>
      <t xml:space="preserve"> sont à remplir par la commission d'évaluation</t>
    </r>
  </si>
  <si>
    <r>
      <t xml:space="preserve">NOM </t>
    </r>
    <r>
      <rPr>
        <b/>
        <sz val="12"/>
        <rFont val="Arial"/>
        <family val="2"/>
      </rPr>
      <t xml:space="preserve">DU CANDIDAT:  </t>
    </r>
    <r>
      <rPr>
        <b/>
        <sz val="12"/>
        <color rgb="FFFF0000"/>
        <rFont val="Arial"/>
        <family val="2"/>
      </rPr>
      <t xml:space="preserve">
PRENOM </t>
    </r>
    <r>
      <rPr>
        <b/>
        <sz val="12"/>
        <color theme="1"/>
        <rFont val="Arial"/>
        <family val="2"/>
      </rPr>
      <t>DU</t>
    </r>
    <r>
      <rPr>
        <b/>
        <sz val="12"/>
        <color rgb="FFFF0000"/>
        <rFont val="Arial"/>
        <family val="2"/>
      </rPr>
      <t xml:space="preserve"> </t>
    </r>
    <r>
      <rPr>
        <b/>
        <sz val="12"/>
        <color theme="1"/>
        <rFont val="Arial"/>
        <family val="2"/>
      </rPr>
      <t xml:space="preserve">CANDIDAT:  </t>
    </r>
  </si>
  <si>
    <t>OBLIGATOIRE</t>
  </si>
  <si>
    <t>NON</t>
  </si>
  <si>
    <t>% minimal à évaluer</t>
  </si>
  <si>
    <t>des indicateurs</t>
  </si>
  <si>
    <r>
      <t xml:space="preserve">Compétences évaluées </t>
    </r>
    <r>
      <rPr>
        <i/>
        <sz val="12"/>
        <color theme="1"/>
        <rFont val="Arial"/>
        <family val="2"/>
      </rPr>
      <t>(au moins une sous compétence par compétence)</t>
    </r>
  </si>
  <si>
    <t>Nb points</t>
  </si>
  <si>
    <t>Choix</t>
  </si>
  <si>
    <t>SESSION ……….</t>
  </si>
  <si>
    <t>N°</t>
  </si>
  <si>
    <t>Compétences</t>
  </si>
  <si>
    <t>Compétences détaillées</t>
  </si>
  <si>
    <t>BTS ARCHITECTURES EN METAL: 
CONCEPTION ET REALISATION
U4 : Fiche d'évaluation U4</t>
  </si>
  <si>
    <t>C1</t>
  </si>
  <si>
    <t>Analyser une information, un contexte, une solution</t>
  </si>
  <si>
    <t>C1.1</t>
  </si>
  <si>
    <t>Analyser une information, un résultat</t>
  </si>
  <si>
    <t>Le résultat est analysé et critiqué (ordre de grandeur …) 
Le résultat du calcul est interprété en relation avec le cahier des charges</t>
  </si>
  <si>
    <t>C1.2</t>
  </si>
  <si>
    <t>Analyser le contexte d'un projet</t>
  </si>
  <si>
    <t>Les besoins implicites sont reformulés de manière à lever les imprécisions.
Les besoins sont traduits et rédigés sous forme de cahier des charges spécifiant :
Les fonctions à assurer
Les performances attendues
Les limites de prestation
Les contraintes
Les informations, contextes ou résultats sont pris en compte et exploités ultérieurement</t>
  </si>
  <si>
    <t>C1.3</t>
  </si>
  <si>
    <t>Analyser une solution technique</t>
  </si>
  <si>
    <t>Le contexte fonctionnel ou réglementaire est précisé
Les critères de validité sont énoncés
La position de la solution par rapport à ces critères est précisée.</t>
  </si>
  <si>
    <t>C2</t>
  </si>
  <si>
    <t xml:space="preserve">Vérifier ou dimensionner manuellement un composant ou un ouvrage simple </t>
  </si>
  <si>
    <t>C2.1</t>
  </si>
  <si>
    <t>Identifier les calculs à produire pour répondre à une problématique</t>
  </si>
  <si>
    <t>La problématique est analysée.
Les objectifs à atteindre par le calcul sont identifiés</t>
  </si>
  <si>
    <t>C2.2</t>
  </si>
  <si>
    <t>Établir ou contrôler une modélisation nécessaire à un calcul</t>
  </si>
  <si>
    <t>Les hypothèses du calcul sont explicitées et énoncées
Le modèle est adapté aux objectifs, et permet le calcul d’une grandeur ou l’analyse d’un comportement attendu (grandeur ou comportement mécanique, thermique …)</t>
  </si>
  <si>
    <t>C2.3</t>
  </si>
  <si>
    <t>Réaliser et rédiger un calcul manuscrit de vérification ou de dimensionnement</t>
  </si>
  <si>
    <t>Le calcul et sa rédaction sont explicites et cohérents avec la réglementation en vigueur (objectifs du calcul, hypothèses, modèles ou abaques utilisés, applications littérales et numériques, résultat, validation du calcul, interprétation du résultat et conclusion)</t>
  </si>
  <si>
    <t>C3</t>
  </si>
  <si>
    <t>Prescrire un attendu, un besoin, une solution</t>
  </si>
  <si>
    <t>C3.1</t>
  </si>
  <si>
    <t>Rédiger une partie d'un cahier des charges</t>
  </si>
  <si>
    <t>Les éléments du cahier des charges sont correctement extraits.
L'expression du besoin est correctement traduite.
Les contraintes sont prises en compte.
Les normes, les recommandations professionnelles sont prises en compte.</t>
  </si>
  <si>
    <t>C1.1 Analyser une information, un résultat</t>
  </si>
  <si>
    <t>C1 - Analyser une information, un contexte, une solution</t>
  </si>
  <si>
    <t>C1.2 Analyser le contexte d'un projet</t>
  </si>
  <si>
    <t>C1.3 Analyser une solution technique</t>
  </si>
  <si>
    <t>C2.1 Identifier les calculs à produire pour répondre à une problématique</t>
  </si>
  <si>
    <t xml:space="preserve">C2 - Vérifier ou dimensionner manuellement un composant ou un ouvrage simple </t>
  </si>
  <si>
    <t>C2.2 Établir ou contrôler une modélisation nécessaire à un calcul</t>
  </si>
  <si>
    <t>C2.3 Réaliser et rédiger un calcul manuscrit de vérification ou de dimensionnement</t>
  </si>
  <si>
    <t>C3.1 Rédiger une partie d'un cahier des charges</t>
  </si>
  <si>
    <t>C3 - Prescrire un attendu, un besoin, une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</si>
</sst>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sz val="12"/>
      <color theme="1"/>
      <name val="Arial"/>
      <family val="2"/>
    </font>
    <font>
      <b/>
      <sz val="18"/>
      <color theme="1"/>
      <name val="Arial"/>
      <family val="2"/>
    </font>
    <font>
      <b/>
      <sz val="11"/>
      <color rgb="FFFF0000"/>
      <name val="Arial"/>
      <family val="2"/>
    </font>
    <font>
      <b/>
      <sz val="12"/>
      <color rgb="FFFF0000"/>
      <name val="Arial"/>
      <family val="2"/>
    </font>
    <font>
      <b/>
      <sz val="20"/>
      <color theme="1"/>
      <name val="Arial"/>
      <family val="2"/>
    </font>
    <font>
      <sz val="11"/>
      <color rgb="FFFF0000"/>
      <name val="Arial"/>
      <family val="2"/>
    </font>
    <font>
      <b/>
      <i/>
      <sz val="12"/>
      <color theme="1"/>
      <name val="Arial"/>
      <family val="2"/>
    </font>
    <font>
      <sz val="9"/>
      <color rgb="FFFF0000"/>
      <name val="Arial"/>
      <family val="2"/>
    </font>
    <font>
      <sz val="10"/>
      <color theme="1"/>
      <name val="Arial"/>
      <family val="2"/>
    </font>
    <font>
      <sz val="10"/>
      <color rgb="FFFF0000"/>
      <name val="Arial"/>
      <family val="2"/>
    </font>
    <font>
      <b/>
      <sz val="10"/>
      <color theme="1"/>
      <name val="Arial"/>
      <family val="2"/>
    </font>
    <font>
      <i/>
      <sz val="12"/>
      <color theme="1"/>
      <name val="Arial"/>
      <family val="2"/>
    </font>
    <font>
      <b/>
      <sz val="11"/>
      <color indexed="10"/>
      <name val="Arial"/>
      <family val="2"/>
    </font>
    <font>
      <i/>
      <sz val="8"/>
      <color indexed="10"/>
      <name val="Arial"/>
      <family val="2"/>
    </font>
    <font>
      <sz val="9"/>
      <name val="Arial"/>
      <family val="2"/>
    </font>
    <font>
      <b/>
      <sz val="12"/>
      <name val="Arial"/>
      <family val="2"/>
    </font>
    <font>
      <b/>
      <sz val="16"/>
      <name val="Arial"/>
      <family val="2"/>
    </font>
    <font>
      <i/>
      <sz val="9"/>
      <name val="Arial"/>
      <family val="2"/>
    </font>
    <font>
      <b/>
      <sz val="10"/>
      <name val="Arial"/>
      <family val="2"/>
    </font>
    <font>
      <b/>
      <sz val="10"/>
      <color rgb="FFFF0000"/>
      <name val="Arial"/>
      <family val="2"/>
    </font>
    <font>
      <b/>
      <sz val="9"/>
      <name val="Arial"/>
      <family val="2"/>
    </font>
    <font>
      <sz val="10"/>
      <name val="Arial"/>
      <family val="2"/>
    </font>
    <font>
      <sz val="12"/>
      <name val="Arial"/>
      <family val="2"/>
    </font>
    <font>
      <b/>
      <sz val="14"/>
      <color theme="1"/>
      <name val="Arial"/>
      <family val="2"/>
    </font>
    <font>
      <b/>
      <sz val="14"/>
      <color rgb="FFFF0000"/>
      <name val="Arial"/>
      <family val="2"/>
    </font>
    <font>
      <sz val="9"/>
      <color indexed="81"/>
      <name val="Tahoma"/>
      <family val="2"/>
    </font>
    <font>
      <b/>
      <sz val="9"/>
      <color indexed="81"/>
      <name val="Tahoma"/>
      <family val="2"/>
    </font>
    <font>
      <sz val="10"/>
      <color indexed="81"/>
      <name val="Tahoma"/>
      <family val="2"/>
    </font>
    <font>
      <sz val="9"/>
      <color theme="1"/>
      <name val="Arial"/>
      <family val="2"/>
    </font>
    <font>
      <b/>
      <i/>
      <sz val="20"/>
      <color theme="1"/>
      <name val="Arial"/>
      <family val="2"/>
    </font>
    <font>
      <sz val="18"/>
      <color theme="1"/>
      <name val="Arial"/>
      <family val="2"/>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52">
    <xf numFmtId="0" fontId="0" fillId="0" borderId="0" xfId="0"/>
    <xf numFmtId="0" fontId="4" fillId="0" borderId="28" xfId="0" applyFont="1" applyBorder="1" applyAlignment="1">
      <alignment vertical="center" wrapText="1"/>
    </xf>
    <xf numFmtId="0" fontId="4" fillId="0" borderId="14"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9" fillId="0" borderId="24" xfId="0" applyFont="1" applyFill="1" applyBorder="1" applyAlignment="1">
      <alignment vertical="center" wrapText="1"/>
    </xf>
    <xf numFmtId="0" fontId="3" fillId="0" borderId="24" xfId="0" applyFont="1" applyBorder="1"/>
    <xf numFmtId="0" fontId="10" fillId="0" borderId="24" xfId="0" applyFont="1" applyBorder="1" applyAlignment="1">
      <alignment horizontal="center"/>
    </xf>
    <xf numFmtId="0" fontId="3" fillId="0" borderId="0" xfId="0" applyFont="1"/>
    <xf numFmtId="0" fontId="4" fillId="0" borderId="31" xfId="0" applyFont="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textRotation="90" wrapText="1"/>
    </xf>
    <xf numFmtId="0" fontId="14" fillId="0" borderId="0" xfId="0" applyFont="1" applyBorder="1" applyAlignment="1">
      <alignment horizontal="center" vertical="center" textRotation="90" wrapText="1"/>
    </xf>
    <xf numFmtId="0" fontId="15" fillId="0" borderId="34" xfId="0" applyFont="1" applyBorder="1" applyAlignment="1">
      <alignment horizontal="center" vertical="center" wrapText="1"/>
    </xf>
    <xf numFmtId="0" fontId="13" fillId="0" borderId="0" xfId="0" applyFont="1" applyAlignment="1">
      <alignment horizontal="center" vertical="center" textRotation="90" wrapText="1"/>
    </xf>
    <xf numFmtId="0" fontId="12" fillId="0" borderId="0" xfId="0" applyFont="1" applyBorder="1" applyAlignment="1">
      <alignment horizontal="center" vertical="center" textRotation="90" wrapText="1"/>
    </xf>
    <xf numFmtId="9" fontId="5" fillId="0" borderId="1" xfId="1" applyNumberFormat="1" applyFont="1" applyFill="1" applyBorder="1" applyAlignment="1">
      <alignment horizontal="right"/>
    </xf>
    <xf numFmtId="9" fontId="16" fillId="0" borderId="30" xfId="1" applyFont="1" applyBorder="1" applyAlignment="1">
      <alignment horizontal="center"/>
    </xf>
    <xf numFmtId="2" fontId="5" fillId="0" borderId="16" xfId="1" applyNumberFormat="1" applyFont="1" applyFill="1" applyBorder="1" applyAlignment="1"/>
    <xf numFmtId="0" fontId="12" fillId="0" borderId="0" xfId="0" applyFont="1" applyBorder="1"/>
    <xf numFmtId="9" fontId="12" fillId="0" borderId="0" xfId="0" applyNumberFormat="1" applyFont="1" applyBorder="1" applyAlignment="1">
      <alignment horizontal="center"/>
    </xf>
    <xf numFmtId="0" fontId="3" fillId="0" borderId="0" xfId="0" applyFont="1" applyBorder="1"/>
    <xf numFmtId="0" fontId="10" fillId="0" borderId="0" xfId="0" applyFont="1" applyBorder="1" applyAlignment="1">
      <alignment horizontal="center"/>
    </xf>
    <xf numFmtId="0" fontId="12" fillId="0" borderId="0" xfId="0" applyFont="1" applyBorder="1" applyAlignment="1">
      <alignment horizontal="center"/>
    </xf>
    <xf numFmtId="0" fontId="18" fillId="0" borderId="0" xfId="0" applyFont="1" applyBorder="1" applyAlignment="1">
      <alignment vertical="center"/>
    </xf>
    <xf numFmtId="0" fontId="18" fillId="0" borderId="0" xfId="0" applyFont="1" applyBorder="1" applyAlignment="1">
      <alignment horizontal="center" vertical="center"/>
    </xf>
    <xf numFmtId="0" fontId="13" fillId="0" borderId="0" xfId="0" applyFont="1" applyBorder="1"/>
    <xf numFmtId="0" fontId="2" fillId="0" borderId="0" xfId="0" applyFont="1" applyBorder="1" applyAlignment="1"/>
    <xf numFmtId="0" fontId="3" fillId="0" borderId="34" xfId="0" applyFont="1" applyBorder="1"/>
    <xf numFmtId="0" fontId="19" fillId="0" borderId="0" xfId="0" applyFont="1" applyBorder="1" applyAlignment="1">
      <alignment horizontal="center" vertical="center"/>
    </xf>
    <xf numFmtId="0" fontId="19" fillId="0" borderId="0" xfId="0" applyFont="1" applyBorder="1" applyAlignment="1" applyProtection="1">
      <alignment vertical="top" wrapText="1"/>
      <protection locked="0"/>
    </xf>
    <xf numFmtId="0" fontId="19" fillId="0" borderId="21" xfId="0" applyFont="1" applyFill="1" applyBorder="1" applyAlignment="1" applyProtection="1">
      <alignment vertical="top" wrapText="1"/>
      <protection locked="0"/>
    </xf>
    <xf numFmtId="0" fontId="19" fillId="0" borderId="0" xfId="0" applyFont="1" applyBorder="1" applyAlignment="1" applyProtection="1">
      <alignment horizontal="center" vertical="top" wrapText="1"/>
      <protection locked="0"/>
    </xf>
    <xf numFmtId="0" fontId="25" fillId="0" borderId="0" xfId="0" applyFont="1" applyBorder="1" applyAlignment="1">
      <alignment horizontal="center" vertical="center"/>
    </xf>
    <xf numFmtId="0" fontId="23" fillId="0" borderId="24" xfId="0" applyFont="1" applyBorder="1" applyAlignment="1">
      <alignment vertical="center"/>
    </xf>
    <xf numFmtId="0" fontId="19" fillId="0" borderId="0" xfId="0" applyFont="1" applyBorder="1" applyAlignment="1" applyProtection="1">
      <alignment horizontal="center" vertical="center"/>
      <protection locked="0"/>
    </xf>
    <xf numFmtId="0" fontId="19" fillId="0" borderId="29" xfId="0" applyFont="1" applyBorder="1" applyAlignment="1" applyProtection="1">
      <alignment horizontal="center" vertical="center"/>
      <protection locked="0"/>
    </xf>
    <xf numFmtId="0" fontId="13" fillId="0" borderId="29" xfId="0" applyFont="1" applyBorder="1"/>
    <xf numFmtId="0" fontId="2" fillId="0" borderId="29" xfId="0" applyFont="1" applyBorder="1" applyAlignment="1"/>
    <xf numFmtId="0" fontId="12" fillId="0" borderId="29" xfId="0" applyFont="1" applyBorder="1"/>
    <xf numFmtId="0" fontId="3" fillId="0" borderId="29" xfId="0" applyFont="1" applyBorder="1"/>
    <xf numFmtId="0" fontId="10" fillId="0" borderId="29" xfId="0" applyFont="1" applyBorder="1" applyAlignment="1">
      <alignment horizontal="center"/>
    </xf>
    <xf numFmtId="0" fontId="3" fillId="0" borderId="33" xfId="0" applyFont="1" applyBorder="1"/>
    <xf numFmtId="0" fontId="13" fillId="0" borderId="0" xfId="0" applyFont="1"/>
    <xf numFmtId="0" fontId="3" fillId="0" borderId="0" xfId="0" applyFont="1" applyAlignment="1">
      <alignment horizontal="center"/>
    </xf>
    <xf numFmtId="0" fontId="2" fillId="0" borderId="0" xfId="0" applyFont="1" applyAlignment="1"/>
    <xf numFmtId="0" fontId="12" fillId="0" borderId="0" xfId="0" applyFont="1"/>
    <xf numFmtId="0" fontId="10" fillId="0" borderId="0" xfId="0" applyFont="1" applyAlignment="1">
      <alignment horizontal="center"/>
    </xf>
    <xf numFmtId="0" fontId="20" fillId="0" borderId="6" xfId="0" applyFont="1" applyBorder="1" applyAlignment="1">
      <alignment horizontal="center" vertical="center"/>
    </xf>
    <xf numFmtId="0" fontId="21" fillId="0" borderId="4" xfId="0" applyFont="1" applyBorder="1" applyAlignment="1">
      <alignment vertical="center"/>
    </xf>
    <xf numFmtId="0" fontId="4" fillId="3" borderId="1"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9" fontId="5" fillId="4" borderId="1" xfId="1" applyFont="1" applyFill="1" applyBorder="1" applyAlignment="1">
      <alignment horizontal="center"/>
    </xf>
    <xf numFmtId="0" fontId="16" fillId="4" borderId="30" xfId="0" applyFont="1" applyFill="1" applyBorder="1" applyAlignment="1">
      <alignment horizontal="center" vertical="center" textRotation="90" wrapText="1"/>
    </xf>
    <xf numFmtId="2" fontId="4" fillId="4" borderId="16" xfId="1" applyNumberFormat="1" applyFont="1" applyFill="1" applyBorder="1" applyAlignment="1">
      <alignment horizontal="center" vertical="center"/>
    </xf>
    <xf numFmtId="9" fontId="5" fillId="4" borderId="1" xfId="0" applyNumberFormat="1" applyFont="1" applyFill="1" applyBorder="1" applyAlignment="1">
      <alignment horizontal="center"/>
    </xf>
    <xf numFmtId="0" fontId="26" fillId="3" borderId="8" xfId="0" applyFont="1" applyFill="1" applyBorder="1" applyAlignment="1" applyProtection="1">
      <alignment horizontal="center" vertical="center" wrapText="1"/>
      <protection locked="0"/>
    </xf>
    <xf numFmtId="0" fontId="26" fillId="3" borderId="9" xfId="0" applyFont="1" applyFill="1" applyBorder="1" applyAlignment="1" applyProtection="1">
      <alignment horizontal="center" vertical="center"/>
      <protection locked="0"/>
    </xf>
    <xf numFmtId="0" fontId="26" fillId="3" borderId="11" xfId="0" applyFont="1" applyFill="1" applyBorder="1" applyAlignment="1" applyProtection="1">
      <alignment horizontal="center" vertical="center"/>
      <protection locked="0"/>
    </xf>
    <xf numFmtId="0" fontId="6" fillId="5" borderId="13" xfId="0" applyFont="1" applyFill="1" applyBorder="1" applyAlignment="1">
      <alignment horizontal="center" vertical="center" wrapText="1"/>
    </xf>
    <xf numFmtId="0" fontId="2" fillId="0" borderId="23" xfId="0" applyFont="1" applyBorder="1" applyAlignment="1">
      <alignment horizontal="center" vertical="center" wrapText="1"/>
    </xf>
    <xf numFmtId="0" fontId="4" fillId="0" borderId="7" xfId="0" applyFont="1" applyBorder="1" applyAlignment="1">
      <alignment horizontal="center" vertical="center" wrapText="1"/>
    </xf>
    <xf numFmtId="0" fontId="11" fillId="0" borderId="37" xfId="0" applyFont="1" applyBorder="1" applyAlignment="1">
      <alignment horizontal="center" vertical="center" wrapText="1"/>
    </xf>
    <xf numFmtId="0" fontId="3" fillId="0" borderId="21" xfId="0" applyFont="1" applyFill="1" applyBorder="1" applyAlignment="1">
      <alignment horizontal="left" vertical="center" wrapText="1"/>
    </xf>
    <xf numFmtId="0" fontId="17" fillId="0" borderId="21" xfId="0" applyFont="1" applyFill="1" applyBorder="1" applyAlignment="1">
      <alignment horizontal="left" vertical="center"/>
    </xf>
    <xf numFmtId="0" fontId="8" fillId="0" borderId="0" xfId="0" applyFont="1" applyAlignment="1">
      <alignment horizontal="center" vertical="center"/>
    </xf>
    <xf numFmtId="0" fontId="14" fillId="0" borderId="0" xfId="0" applyFont="1" applyBorder="1" applyAlignment="1">
      <alignment horizontal="center" vertical="center" wrapText="1"/>
    </xf>
    <xf numFmtId="0" fontId="4" fillId="0" borderId="1" xfId="0" applyFont="1" applyFill="1" applyBorder="1" applyAlignment="1" applyProtection="1">
      <alignment horizontal="center" vertical="center"/>
    </xf>
    <xf numFmtId="0" fontId="3" fillId="0" borderId="0" xfId="0" applyFont="1" applyBorder="1" applyAlignment="1">
      <alignment vertical="center" wrapText="1"/>
    </xf>
    <xf numFmtId="0" fontId="3" fillId="0" borderId="29" xfId="0" applyFont="1" applyBorder="1" applyAlignment="1">
      <alignment vertical="center" wrapText="1"/>
    </xf>
    <xf numFmtId="9" fontId="20" fillId="5" borderId="34" xfId="1" applyFont="1" applyFill="1" applyBorder="1" applyAlignment="1">
      <alignment horizontal="center" vertical="center" wrapText="1"/>
    </xf>
    <xf numFmtId="0" fontId="33" fillId="0" borderId="33" xfId="0" applyFont="1" applyBorder="1" applyAlignment="1">
      <alignment vertical="center" wrapText="1"/>
    </xf>
    <xf numFmtId="2" fontId="5" fillId="0" borderId="16" xfId="1" applyNumberFormat="1" applyFont="1" applyFill="1" applyBorder="1" applyAlignment="1">
      <alignment horizontal="center"/>
    </xf>
    <xf numFmtId="0" fontId="26" fillId="3" borderId="12" xfId="0" applyFont="1" applyFill="1" applyBorder="1" applyAlignment="1" applyProtection="1">
      <alignment horizontal="center" vertical="center" wrapText="1"/>
      <protection locked="0"/>
    </xf>
    <xf numFmtId="0" fontId="20" fillId="0" borderId="5" xfId="0" applyFont="1" applyBorder="1" applyAlignment="1">
      <alignment horizontal="center" vertical="center" wrapText="1"/>
    </xf>
    <xf numFmtId="0" fontId="34" fillId="0" borderId="14" xfId="0" applyFont="1" applyBorder="1" applyAlignment="1">
      <alignment horizontal="center" vertical="center" wrapText="1" shrinkToFit="1"/>
    </xf>
    <xf numFmtId="0" fontId="34" fillId="0" borderId="15" xfId="0" applyFont="1" applyBorder="1" applyAlignment="1">
      <alignment horizontal="center" vertical="center" wrapText="1" shrinkToFit="1"/>
    </xf>
    <xf numFmtId="0" fontId="34" fillId="0" borderId="38" xfId="0" applyFont="1" applyBorder="1" applyAlignment="1">
      <alignment horizontal="center" vertical="center"/>
    </xf>
    <xf numFmtId="0" fontId="35" fillId="0" borderId="7" xfId="0" applyFont="1" applyBorder="1" applyAlignment="1">
      <alignment horizontal="center" vertical="center" wrapText="1" shrinkToFit="1"/>
    </xf>
    <xf numFmtId="0" fontId="35" fillId="0" borderId="7" xfId="0" applyFont="1" applyBorder="1" applyAlignment="1">
      <alignment horizontal="left" vertical="center" wrapText="1" shrinkToFit="1"/>
    </xf>
    <xf numFmtId="0" fontId="35" fillId="0" borderId="6" xfId="0" applyFont="1" applyBorder="1" applyAlignment="1">
      <alignment horizontal="left" vertical="center" wrapText="1"/>
    </xf>
    <xf numFmtId="0" fontId="35" fillId="0" borderId="1" xfId="0" applyFont="1" applyBorder="1" applyAlignment="1">
      <alignment horizontal="center" vertical="center" wrapText="1" shrinkToFit="1"/>
    </xf>
    <xf numFmtId="0" fontId="35" fillId="0" borderId="1" xfId="0" applyFont="1" applyBorder="1" applyAlignment="1">
      <alignment horizontal="left" vertical="center" wrapText="1" shrinkToFit="1"/>
    </xf>
    <xf numFmtId="0" fontId="35" fillId="0" borderId="9" xfId="0" applyFont="1" applyBorder="1" applyAlignment="1">
      <alignment horizontal="left" vertical="center" wrapText="1"/>
    </xf>
    <xf numFmtId="0" fontId="35" fillId="0" borderId="10" xfId="0" applyFont="1" applyBorder="1" applyAlignment="1">
      <alignment horizontal="center" vertical="center" wrapText="1" shrinkToFit="1"/>
    </xf>
    <xf numFmtId="0" fontId="35" fillId="0" borderId="10" xfId="0" applyFont="1" applyBorder="1" applyAlignment="1">
      <alignment horizontal="left" vertical="center" wrapText="1" shrinkToFit="1"/>
    </xf>
    <xf numFmtId="0" fontId="35" fillId="0" borderId="11" xfId="0" applyFont="1" applyBorder="1" applyAlignment="1">
      <alignment horizontal="left" vertical="center" wrapText="1"/>
    </xf>
    <xf numFmtId="0" fontId="4" fillId="0" borderId="10" xfId="0" applyFont="1" applyFill="1" applyBorder="1" applyAlignment="1" applyProtection="1">
      <alignment horizontal="center" vertical="center"/>
    </xf>
    <xf numFmtId="0" fontId="26" fillId="3" borderId="23" xfId="0" applyFont="1" applyFill="1" applyBorder="1" applyAlignment="1" applyProtection="1">
      <alignment horizontal="center" vertical="center"/>
      <protection locked="0"/>
    </xf>
    <xf numFmtId="0" fontId="26" fillId="3" borderId="24" xfId="0" applyFont="1" applyFill="1" applyBorder="1" applyAlignment="1" applyProtection="1">
      <alignment horizontal="center" vertical="center"/>
      <protection locked="0"/>
    </xf>
    <xf numFmtId="0" fontId="26" fillId="3" borderId="25" xfId="0" applyFont="1" applyFill="1" applyBorder="1" applyAlignment="1" applyProtection="1">
      <alignment horizontal="center" vertical="center"/>
      <protection locked="0"/>
    </xf>
    <xf numFmtId="0" fontId="26" fillId="3" borderId="21" xfId="0" applyFont="1" applyFill="1" applyBorder="1" applyAlignment="1" applyProtection="1">
      <alignment horizontal="center" vertical="center"/>
      <protection locked="0"/>
    </xf>
    <xf numFmtId="0" fontId="26" fillId="3" borderId="0" xfId="0" applyFont="1" applyFill="1" applyBorder="1" applyAlignment="1" applyProtection="1">
      <alignment horizontal="center" vertical="center"/>
      <protection locked="0"/>
    </xf>
    <xf numFmtId="0" fontId="26" fillId="3" borderId="34" xfId="0" applyFont="1" applyFill="1" applyBorder="1" applyAlignment="1" applyProtection="1">
      <alignment horizontal="center" vertical="center"/>
      <protection locked="0"/>
    </xf>
    <xf numFmtId="0" fontId="26" fillId="3" borderId="32" xfId="0" applyFont="1" applyFill="1" applyBorder="1" applyAlignment="1" applyProtection="1">
      <alignment horizontal="center" vertical="center"/>
      <protection locked="0"/>
    </xf>
    <xf numFmtId="0" fontId="26" fillId="3" borderId="29" xfId="0" applyFont="1" applyFill="1" applyBorder="1" applyAlignment="1" applyProtection="1">
      <alignment horizontal="center" vertical="center"/>
      <protection locked="0"/>
    </xf>
    <xf numFmtId="0" fontId="26" fillId="3" borderId="33" xfId="0" applyFont="1" applyFill="1" applyBorder="1" applyAlignment="1" applyProtection="1">
      <alignment horizontal="center" vertical="center"/>
      <protection locked="0"/>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27" fillId="0" borderId="21" xfId="0" applyFont="1" applyBorder="1" applyAlignment="1">
      <alignment horizontal="right" vertical="center"/>
    </xf>
    <xf numFmtId="0" fontId="27" fillId="0" borderId="0" xfId="0" applyFont="1" applyBorder="1" applyAlignment="1">
      <alignment horizontal="right" vertical="center"/>
    </xf>
    <xf numFmtId="0" fontId="20" fillId="0" borderId="21" xfId="0" applyFont="1" applyBorder="1" applyAlignment="1">
      <alignment horizontal="right" vertical="center"/>
    </xf>
    <xf numFmtId="0" fontId="20" fillId="0" borderId="0" xfId="0" applyFont="1" applyBorder="1" applyAlignment="1">
      <alignment horizontal="right" vertical="center"/>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20" fillId="2" borderId="5" xfId="0" applyFont="1" applyFill="1" applyBorder="1" applyAlignment="1">
      <alignment horizontal="center" vertical="center"/>
    </xf>
    <xf numFmtId="0" fontId="20" fillId="2" borderId="19" xfId="0" applyFont="1" applyFill="1" applyBorder="1" applyAlignment="1">
      <alignment horizontal="center" vertical="center"/>
    </xf>
    <xf numFmtId="0" fontId="26" fillId="3" borderId="12" xfId="0" applyFont="1" applyFill="1" applyBorder="1" applyAlignment="1" applyProtection="1">
      <alignment horizontal="center" vertical="top" wrapText="1"/>
      <protection locked="0"/>
    </xf>
    <xf numFmtId="0" fontId="26" fillId="3" borderId="20" xfId="0" applyFont="1" applyFill="1" applyBorder="1" applyAlignment="1" applyProtection="1">
      <alignment horizontal="center" vertical="top" wrapText="1"/>
      <protection locked="0"/>
    </xf>
    <xf numFmtId="0" fontId="22" fillId="0" borderId="21" xfId="0" applyFont="1" applyBorder="1" applyAlignment="1">
      <alignment horizontal="right" vertical="center"/>
    </xf>
    <xf numFmtId="0" fontId="22" fillId="0" borderId="0" xfId="0" applyFont="1" applyBorder="1" applyAlignment="1">
      <alignment horizontal="right" vertical="center"/>
    </xf>
    <xf numFmtId="164" fontId="8" fillId="0" borderId="2" xfId="0" applyNumberFormat="1" applyFont="1" applyBorder="1" applyAlignment="1">
      <alignment horizontal="right" vertical="center"/>
    </xf>
    <xf numFmtId="164" fontId="8" fillId="0" borderId="3" xfId="0" applyNumberFormat="1" applyFont="1" applyBorder="1" applyAlignment="1">
      <alignment horizontal="right"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 fillId="3" borderId="2"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0" fontId="9" fillId="3" borderId="4" xfId="0" applyFont="1" applyFill="1" applyBorder="1" applyAlignment="1" applyProtection="1">
      <alignment horizontal="left" vertical="center" wrapText="1"/>
      <protection locked="0"/>
    </xf>
    <xf numFmtId="0" fontId="8" fillId="0" borderId="0" xfId="0" applyFont="1" applyBorder="1" applyAlignment="1">
      <alignment horizontal="center" vertical="top"/>
    </xf>
    <xf numFmtId="0" fontId="8" fillId="0" borderId="34" xfId="0" applyFont="1" applyBorder="1" applyAlignment="1">
      <alignment horizontal="center" vertical="top"/>
    </xf>
    <xf numFmtId="164" fontId="21" fillId="3" borderId="2" xfId="0" applyNumberFormat="1" applyFont="1" applyFill="1" applyBorder="1" applyAlignment="1" applyProtection="1">
      <alignment horizontal="center" vertical="center"/>
      <protection locked="0"/>
    </xf>
    <xf numFmtId="164" fontId="21" fillId="3" borderId="3" xfId="0" applyNumberFormat="1" applyFont="1" applyFill="1" applyBorder="1" applyAlignment="1" applyProtection="1">
      <alignment horizontal="center" vertical="center"/>
      <protection locked="0"/>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4" fillId="4" borderId="17"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4" fillId="0" borderId="23" xfId="0" applyFont="1" applyBorder="1" applyAlignment="1">
      <alignment horizontal="center"/>
    </xf>
    <xf numFmtId="0" fontId="24" fillId="0" borderId="24" xfId="0" applyFont="1" applyBorder="1" applyAlignment="1">
      <alignment horizontal="center"/>
    </xf>
    <xf numFmtId="9" fontId="28" fillId="0" borderId="21" xfId="0" applyNumberFormat="1" applyFont="1" applyBorder="1" applyAlignment="1">
      <alignment horizontal="center" vertical="center"/>
    </xf>
    <xf numFmtId="9" fontId="28" fillId="0" borderId="0" xfId="0" applyNumberFormat="1" applyFont="1" applyBorder="1" applyAlignment="1">
      <alignment horizontal="center" vertical="center"/>
    </xf>
    <xf numFmtId="9" fontId="24" fillId="0" borderId="32" xfId="0" applyNumberFormat="1" applyFont="1" applyBorder="1" applyAlignment="1">
      <alignment horizontal="center" vertical="center"/>
    </xf>
    <xf numFmtId="9" fontId="24" fillId="0" borderId="29" xfId="0" applyNumberFormat="1" applyFont="1" applyBorder="1" applyAlignment="1">
      <alignment horizontal="center" vertical="center"/>
    </xf>
    <xf numFmtId="0" fontId="15" fillId="3" borderId="35" xfId="0" applyFont="1" applyFill="1" applyBorder="1" applyAlignment="1" applyProtection="1">
      <alignment horizontal="center" vertical="center" wrapText="1"/>
      <protection locked="0"/>
    </xf>
    <xf numFmtId="0" fontId="15" fillId="3" borderId="36"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protection locked="0"/>
    </xf>
    <xf numFmtId="0" fontId="2" fillId="3" borderId="36" xfId="0" applyFont="1" applyFill="1" applyBorder="1" applyAlignment="1" applyProtection="1">
      <alignment horizontal="center" vertical="center"/>
      <protection locked="0"/>
    </xf>
    <xf numFmtId="0" fontId="4" fillId="4" borderId="18" xfId="0" applyFont="1" applyFill="1" applyBorder="1" applyAlignment="1">
      <alignment horizontal="left" vertical="center" wrapText="1"/>
    </xf>
    <xf numFmtId="0" fontId="35" fillId="0" borderId="39" xfId="0" applyFont="1" applyFill="1" applyBorder="1" applyAlignment="1">
      <alignment horizontal="center" vertical="center" wrapText="1" shrinkToFit="1"/>
    </xf>
    <xf numFmtId="0" fontId="35" fillId="0" borderId="28" xfId="0" applyFont="1" applyFill="1" applyBorder="1" applyAlignment="1">
      <alignment horizontal="center" vertical="center" wrapText="1" shrinkToFit="1"/>
    </xf>
    <xf numFmtId="0" fontId="35" fillId="0" borderId="40" xfId="0" applyFont="1" applyFill="1" applyBorder="1" applyAlignment="1">
      <alignment horizontal="center" vertical="center" wrapText="1" shrinkToFit="1"/>
    </xf>
    <xf numFmtId="0" fontId="35" fillId="0" borderId="7" xfId="0" applyFont="1" applyFill="1" applyBorder="1" applyAlignment="1">
      <alignment horizontal="center" vertical="center" wrapText="1" shrinkToFit="1"/>
    </xf>
    <xf numFmtId="0" fontId="35" fillId="0" borderId="1" xfId="0" applyFont="1" applyFill="1" applyBorder="1" applyAlignment="1">
      <alignment horizontal="center" vertical="center" wrapText="1" shrinkToFit="1"/>
    </xf>
    <xf numFmtId="0" fontId="35" fillId="0" borderId="10" xfId="0" applyFont="1" applyFill="1" applyBorder="1" applyAlignment="1">
      <alignment horizontal="center" vertical="center" wrapText="1" shrinkToFit="1"/>
    </xf>
    <xf numFmtId="0" fontId="2" fillId="3" borderId="41" xfId="0" applyFont="1" applyFill="1" applyBorder="1" applyAlignment="1" applyProtection="1">
      <alignment horizontal="center" vertical="center"/>
      <protection locked="0"/>
    </xf>
    <xf numFmtId="0" fontId="35" fillId="0" borderId="14" xfId="0" applyFont="1" applyFill="1" applyBorder="1" applyAlignment="1">
      <alignment horizontal="center" vertical="center" wrapText="1" shrinkToFit="1"/>
    </xf>
    <xf numFmtId="0" fontId="35" fillId="0" borderId="15" xfId="0" applyFont="1" applyFill="1" applyBorder="1" applyAlignment="1">
      <alignment horizontal="left" vertical="center" wrapText="1" shrinkToFit="1"/>
    </xf>
    <xf numFmtId="0" fontId="35" fillId="0" borderId="15" xfId="0" applyFont="1" applyBorder="1" applyAlignment="1">
      <alignment horizontal="center" vertical="center" wrapText="1" shrinkToFit="1"/>
    </xf>
    <xf numFmtId="0" fontId="35" fillId="0" borderId="15" xfId="0" applyFont="1" applyBorder="1" applyAlignment="1">
      <alignment horizontal="left" vertical="center" wrapText="1" shrinkToFit="1"/>
    </xf>
    <xf numFmtId="0" fontId="35" fillId="0" borderId="38" xfId="0" applyFont="1" applyBorder="1" applyAlignment="1">
      <alignment horizontal="left" vertical="center" wrapText="1"/>
    </xf>
  </cellXfs>
  <cellStyles count="2">
    <cellStyle name="Normal" xfId="0" builtinId="0"/>
    <cellStyle name="Pourcentage" xfId="1" builtinId="5"/>
  </cellStyles>
  <dxfs count="5">
    <dxf>
      <font>
        <color auto="1"/>
      </font>
      <fill>
        <patternFill>
          <bgColor rgb="FFFFC7CE"/>
        </patternFill>
      </fill>
    </dxf>
    <dxf>
      <font>
        <color auto="1"/>
      </font>
      <fill>
        <patternFill>
          <bgColor rgb="FFFFC7CE"/>
        </patternFill>
      </fill>
    </dxf>
    <dxf>
      <font>
        <color auto="1"/>
      </font>
      <fill>
        <patternFill>
          <bgColor rgb="FFFFC7CE"/>
        </patternFill>
      </fill>
    </dxf>
    <dxf>
      <fill>
        <patternFill>
          <bgColor theme="6" tint="0.39994506668294322"/>
        </patternFill>
      </fill>
    </dxf>
    <dxf>
      <fill>
        <patternFill>
          <bgColor rgb="FFFF8989"/>
        </patternFill>
      </fill>
    </dxf>
  </dxfs>
  <tableStyles count="0" defaultTableStyle="TableStyleMedium2" defaultPivotStyle="PivotStyleLight16"/>
  <colors>
    <mruColors>
      <color rgb="FFFFFF99"/>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47624</xdr:colOff>
      <xdr:row>12</xdr:row>
      <xdr:rowOff>115093</xdr:rowOff>
    </xdr:from>
    <xdr:to>
      <xdr:col>7</xdr:col>
      <xdr:colOff>222249</xdr:colOff>
      <xdr:row>12</xdr:row>
      <xdr:rowOff>317500</xdr:rowOff>
    </xdr:to>
    <xdr:sp macro="" textlink="">
      <xdr:nvSpPr>
        <xdr:cNvPr id="5" name="Flèche à angle droit 4"/>
        <xdr:cNvSpPr/>
      </xdr:nvSpPr>
      <xdr:spPr>
        <a:xfrm>
          <a:off x="10398124" y="7179468"/>
          <a:ext cx="174625" cy="202407"/>
        </a:xfrm>
        <a:prstGeom prst="bent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endParaRPr>
        </a:p>
      </xdr:txBody>
    </xdr:sp>
    <xdr:clientData/>
  </xdr:twoCellAnchor>
  <xdr:twoCellAnchor editAs="oneCell">
    <xdr:from>
      <xdr:col>9</xdr:col>
      <xdr:colOff>38101</xdr:colOff>
      <xdr:row>14</xdr:row>
      <xdr:rowOff>254000</xdr:rowOff>
    </xdr:from>
    <xdr:to>
      <xdr:col>16</xdr:col>
      <xdr:colOff>4551985</xdr:colOff>
      <xdr:row>22</xdr:row>
      <xdr:rowOff>141514</xdr:rowOff>
    </xdr:to>
    <xdr:pic>
      <xdr:nvPicPr>
        <xdr:cNvPr id="10" name="Image 9"/>
        <xdr:cNvPicPr>
          <a:picLocks noChangeAspect="1"/>
        </xdr:cNvPicPr>
      </xdr:nvPicPr>
      <xdr:blipFill rotWithShape="1">
        <a:blip xmlns:r="http://schemas.openxmlformats.org/officeDocument/2006/relationships" r:embed="rId1"/>
        <a:srcRect l="1106" t="1586" r="1604" b="2817"/>
        <a:stretch/>
      </xdr:blipFill>
      <xdr:spPr>
        <a:xfrm>
          <a:off x="9671958" y="8342086"/>
          <a:ext cx="6852990" cy="3120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254000</xdr:colOff>
      <xdr:row>0</xdr:row>
      <xdr:rowOff>95250</xdr:rowOff>
    </xdr:from>
    <xdr:ext cx="12575828" cy="5746750"/>
    <xdr:pic>
      <xdr:nvPicPr>
        <xdr:cNvPr id="2" name="Image 1"/>
        <xdr:cNvPicPr>
          <a:picLocks noChangeAspect="1"/>
        </xdr:cNvPicPr>
      </xdr:nvPicPr>
      <xdr:blipFill rotWithShape="1">
        <a:blip xmlns:r="http://schemas.openxmlformats.org/officeDocument/2006/relationships" r:embed="rId1"/>
        <a:srcRect l="1106" t="1586" r="1604" b="2817"/>
        <a:stretch/>
      </xdr:blipFill>
      <xdr:spPr>
        <a:xfrm>
          <a:off x="254000" y="95250"/>
          <a:ext cx="12575828" cy="57467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pageSetUpPr fitToPage="1"/>
  </sheetPr>
  <dimension ref="A1:Q25"/>
  <sheetViews>
    <sheetView tabSelected="1" zoomScale="55" zoomScaleNormal="55" zoomScaleSheetLayoutView="80" zoomScalePageLayoutView="60" workbookViewId="0">
      <pane ySplit="2" topLeftCell="A3" activePane="bottomLeft" state="frozenSplit"/>
      <selection activeCell="B3" sqref="B3:H3"/>
      <selection pane="bottomLeft" activeCell="Q11" sqref="Q11:Q12"/>
    </sheetView>
  </sheetViews>
  <sheetFormatPr baseColWidth="10" defaultColWidth="11.5703125" defaultRowHeight="15" x14ac:dyDescent="0.25"/>
  <cols>
    <col min="1" max="1" width="21.7109375" style="8" hidden="1" customWidth="1"/>
    <col min="2" max="2" width="91.42578125" style="43" customWidth="1"/>
    <col min="3" max="3" width="17.5703125" style="44" customWidth="1"/>
    <col min="4" max="7" width="4.140625" style="8" customWidth="1"/>
    <col min="8" max="8" width="2.85546875" style="21" customWidth="1"/>
    <col min="9" max="9" width="14.42578125" style="44" bestFit="1" customWidth="1"/>
    <col min="10" max="10" width="16.7109375" style="43" bestFit="1" customWidth="1"/>
    <col min="11" max="11" width="16.5703125" style="45" bestFit="1" customWidth="1"/>
    <col min="12" max="12" width="4.7109375" style="46" hidden="1" customWidth="1"/>
    <col min="13" max="13" width="7.7109375" style="46" hidden="1" customWidth="1"/>
    <col min="14" max="14" width="2.42578125" style="8" hidden="1" customWidth="1"/>
    <col min="15" max="15" width="5.85546875" style="8" hidden="1" customWidth="1"/>
    <col min="16" max="16" width="12.140625" style="47" hidden="1" customWidth="1"/>
    <col min="17" max="17" width="76.42578125" style="8" customWidth="1"/>
    <col min="18" max="16384" width="11.5703125" style="8"/>
  </cols>
  <sheetData>
    <row r="1" spans="1:17" ht="75" customHeight="1" thickBot="1" x14ac:dyDescent="0.25">
      <c r="B1" s="59" t="s">
        <v>32</v>
      </c>
      <c r="C1" s="115" t="s">
        <v>20</v>
      </c>
      <c r="D1" s="116"/>
      <c r="E1" s="116"/>
      <c r="F1" s="116"/>
      <c r="G1" s="116"/>
      <c r="H1" s="116"/>
      <c r="I1" s="116"/>
      <c r="J1" s="116"/>
      <c r="K1" s="117"/>
      <c r="L1" s="5"/>
      <c r="M1" s="5"/>
      <c r="N1" s="6"/>
      <c r="O1" s="6"/>
      <c r="P1" s="7"/>
      <c r="Q1" s="59" t="s">
        <v>28</v>
      </c>
    </row>
    <row r="2" spans="1:17" s="14" customFormat="1" ht="32.25" customHeight="1" thickBot="1" x14ac:dyDescent="0.3">
      <c r="A2" s="9" t="s">
        <v>21</v>
      </c>
      <c r="B2" s="2" t="s">
        <v>25</v>
      </c>
      <c r="C2" s="3" t="s">
        <v>9</v>
      </c>
      <c r="D2" s="3">
        <v>0</v>
      </c>
      <c r="E2" s="3">
        <v>1</v>
      </c>
      <c r="F2" s="3">
        <v>2</v>
      </c>
      <c r="G2" s="4">
        <v>3</v>
      </c>
      <c r="H2" s="60"/>
      <c r="I2" s="61" t="s">
        <v>13</v>
      </c>
      <c r="J2" s="62" t="s">
        <v>12</v>
      </c>
      <c r="K2" s="9" t="s">
        <v>15</v>
      </c>
      <c r="L2" s="10" t="s">
        <v>10</v>
      </c>
      <c r="M2" s="66" t="s">
        <v>11</v>
      </c>
      <c r="N2" s="11"/>
      <c r="O2" s="66" t="s">
        <v>27</v>
      </c>
      <c r="P2" s="66" t="s">
        <v>26</v>
      </c>
      <c r="Q2" s="13" t="s">
        <v>8</v>
      </c>
    </row>
    <row r="3" spans="1:17" s="14" customFormat="1" ht="22.15" customHeight="1" x14ac:dyDescent="0.2">
      <c r="B3" s="125" t="s">
        <v>61</v>
      </c>
      <c r="C3" s="126"/>
      <c r="D3" s="127"/>
      <c r="E3" s="127"/>
      <c r="F3" s="127"/>
      <c r="G3" s="128"/>
      <c r="H3" s="63"/>
      <c r="I3" s="52">
        <v>0.4</v>
      </c>
      <c r="J3" s="53"/>
      <c r="K3" s="54">
        <f>SUM(K4:K6)</f>
        <v>0</v>
      </c>
      <c r="L3" s="15"/>
      <c r="M3" s="15"/>
      <c r="N3" s="11"/>
      <c r="O3" s="11"/>
      <c r="P3" s="12"/>
      <c r="Q3" s="135"/>
    </row>
    <row r="4" spans="1:17" ht="22.15" customHeight="1" x14ac:dyDescent="0.2">
      <c r="A4" s="65" t="s">
        <v>22</v>
      </c>
      <c r="B4" s="1" t="s">
        <v>60</v>
      </c>
      <c r="C4" s="67" t="str">
        <f>IF(A4="NON","","Obligatoire")</f>
        <v/>
      </c>
      <c r="D4" s="50"/>
      <c r="E4" s="50"/>
      <c r="F4" s="50"/>
      <c r="G4" s="51"/>
      <c r="H4" s="64" t="str">
        <f t="shared" ref="H4:H6" si="0">(IF(L4="PB","◄",""))</f>
        <v>◄</v>
      </c>
      <c r="I4" s="16">
        <v>0.33</v>
      </c>
      <c r="J4" s="17">
        <f>IF(M4=0,0,I4/SUM(M$4:M$6))</f>
        <v>0.33</v>
      </c>
      <c r="K4" s="18">
        <f t="shared" ref="K4:K5" si="1">IF(C4="Obligatoire",P4,IF(C4&lt;&gt;"X",P4,""))</f>
        <v>0</v>
      </c>
      <c r="L4" s="23" t="str">
        <f>IF(C4="Obligatoire",IF((COUNTBLANK(D4:G4)=3),"OK","PB"),IF(C4="",IF(COUNTBLANK(D4:G4)=3,"OK","PB"),"OK"))</f>
        <v>PB</v>
      </c>
      <c r="M4" s="20">
        <f>IF(A4="NON",(IF(C4="",I4,IF(C4="",0,))),IF(A4="OUI",I4))</f>
        <v>0.33</v>
      </c>
      <c r="N4" s="21"/>
      <c r="O4" s="72">
        <f>IF(E4&lt;&gt;"",1/3,0)+IF(F4&lt;&gt;"",2/3,0)+IF(G4&lt;&gt;"",1,0)</f>
        <v>0</v>
      </c>
      <c r="P4" s="47">
        <f>O4*J4*I$3*20</f>
        <v>0</v>
      </c>
      <c r="Q4" s="136"/>
    </row>
    <row r="5" spans="1:17" ht="22.15" customHeight="1" x14ac:dyDescent="0.2">
      <c r="A5" s="65" t="s">
        <v>22</v>
      </c>
      <c r="B5" s="1" t="s">
        <v>62</v>
      </c>
      <c r="C5" s="67" t="str">
        <f t="shared" ref="C5:C6" si="2">IF(A5="NON","","Obligatoire")</f>
        <v/>
      </c>
      <c r="D5" s="50"/>
      <c r="E5" s="50"/>
      <c r="F5" s="50"/>
      <c r="G5" s="51"/>
      <c r="H5" s="64" t="str">
        <f t="shared" si="0"/>
        <v>◄</v>
      </c>
      <c r="I5" s="16">
        <v>0.33</v>
      </c>
      <c r="J5" s="17">
        <f>IF(M5=0,0,I5/SUM(M$4:M$6))</f>
        <v>0.33</v>
      </c>
      <c r="K5" s="18">
        <f t="shared" si="1"/>
        <v>0</v>
      </c>
      <c r="L5" s="23" t="str">
        <f>IF(C5="Obligatoire",IF((COUNTBLANK(D5:G5)=3),"OK","PB"),IF(C5="",IF(COUNTBLANK(D5:G5)=3,"OK","PB"),"OK"))</f>
        <v>PB</v>
      </c>
      <c r="M5" s="20">
        <f>IF(A5="NON",(IF(C5="",I5,IF(C5="",0,))),IF(A5="OUI",I5))</f>
        <v>0.33</v>
      </c>
      <c r="N5" s="21"/>
      <c r="O5" s="72">
        <f>IF(E5&lt;&gt;"",1/3,0)+IF(F5&lt;&gt;"",2/3,0)+IF(G5&lt;&gt;"",1,0)</f>
        <v>0</v>
      </c>
      <c r="P5" s="47">
        <f t="shared" ref="P5" si="3">O5*J5*I$3*20</f>
        <v>0</v>
      </c>
      <c r="Q5" s="136"/>
    </row>
    <row r="6" spans="1:17" ht="22.15" customHeight="1" thickBot="1" x14ac:dyDescent="0.25">
      <c r="A6" s="65" t="s">
        <v>22</v>
      </c>
      <c r="B6" s="1" t="s">
        <v>63</v>
      </c>
      <c r="C6" s="87" t="str">
        <f t="shared" si="2"/>
        <v/>
      </c>
      <c r="D6" s="50"/>
      <c r="E6" s="50"/>
      <c r="F6" s="50"/>
      <c r="G6" s="51"/>
      <c r="H6" s="64" t="str">
        <f t="shared" si="0"/>
        <v>◄</v>
      </c>
      <c r="I6" s="16">
        <v>0.34</v>
      </c>
      <c r="J6" s="17">
        <f>IF(M6=0,0,I6/SUM(M$4:M$6))</f>
        <v>0.34</v>
      </c>
      <c r="K6" s="18">
        <f t="shared" ref="K6" si="4">IF(C6="Obligatoire",P6,IF(C6&lt;&gt;"X",P6,""))</f>
        <v>0</v>
      </c>
      <c r="L6" s="23" t="str">
        <f t="shared" ref="L6" si="5">IF(C6="Obligatoire",IF((COUNTBLANK(D6:G6)=3),"OK","PB"),IF(C6="",IF(COUNTBLANK(D6:G6)=3,"OK","PB"),"OK"))</f>
        <v>PB</v>
      </c>
      <c r="M6" s="20">
        <f t="shared" ref="M6" si="6">IF(A6="NON",(IF(C6="",I6,IF(C6="",0,))),IF(A6="OUI",I6))</f>
        <v>0.34</v>
      </c>
      <c r="N6" s="21"/>
      <c r="O6" s="72">
        <f t="shared" ref="O6" si="7">IF(E6&lt;&gt;"",1/3,0)+IF(F6&lt;&gt;"",2/3,0)+IF(G6&lt;&gt;"",1,0)</f>
        <v>0</v>
      </c>
      <c r="P6" s="47">
        <f t="shared" ref="P6" si="8">O6*J6*I$3*20</f>
        <v>0</v>
      </c>
      <c r="Q6" s="136"/>
    </row>
    <row r="7" spans="1:17" ht="22.15" customHeight="1" x14ac:dyDescent="0.2">
      <c r="A7" s="65"/>
      <c r="B7" s="125" t="s">
        <v>65</v>
      </c>
      <c r="C7" s="139"/>
      <c r="D7" s="127"/>
      <c r="E7" s="127"/>
      <c r="F7" s="127"/>
      <c r="G7" s="128"/>
      <c r="H7" s="64"/>
      <c r="I7" s="55">
        <v>0.4</v>
      </c>
      <c r="J7" s="53"/>
      <c r="K7" s="54">
        <f>SUM(K8:K10)</f>
        <v>0</v>
      </c>
      <c r="L7" s="23"/>
      <c r="M7" s="23"/>
      <c r="N7" s="21"/>
      <c r="O7" s="72"/>
      <c r="Q7" s="137"/>
    </row>
    <row r="8" spans="1:17" ht="33" customHeight="1" x14ac:dyDescent="0.2">
      <c r="A8" s="65" t="s">
        <v>22</v>
      </c>
      <c r="B8" s="1" t="s">
        <v>64</v>
      </c>
      <c r="C8" s="67" t="str">
        <f>IF(A8="NON","","Obligatoire")</f>
        <v/>
      </c>
      <c r="D8" s="50"/>
      <c r="E8" s="50"/>
      <c r="F8" s="50"/>
      <c r="G8" s="51"/>
      <c r="H8" s="64" t="str">
        <f t="shared" ref="H8:H10" si="9">(IF(L8="PB","◄",""))</f>
        <v>◄</v>
      </c>
      <c r="I8" s="16">
        <v>0.2</v>
      </c>
      <c r="J8" s="17">
        <f>IF(M8=0,0,I8/SUM(M$8:M$10))</f>
        <v>0.2</v>
      </c>
      <c r="K8" s="18">
        <f>IF(C8="Obligatoire",P8,IF(C8&lt;&gt;"X",P8,""))</f>
        <v>0</v>
      </c>
      <c r="L8" s="23" t="str">
        <f t="shared" ref="L8" si="10">IF(C8="Obligatoire",IF((COUNTBLANK(D8:G8)=3),"OK","PB"),IF(C8="",IF(COUNTBLANK(D8:G8)=3,"OK","PB"),"OK"))</f>
        <v>PB</v>
      </c>
      <c r="M8" s="20">
        <f t="shared" ref="M8:M10" si="11">IF(A8="NON",(IF(C8="",I8,IF(C8="",0,))),IF(A8="OUI",I8))</f>
        <v>0.2</v>
      </c>
      <c r="N8" s="21"/>
      <c r="O8" s="72">
        <f>IF(E8&lt;&gt;"",1/3,0)+IF(F8&lt;&gt;"",2/3,0)+IF(G8&lt;&gt;"",1,0)</f>
        <v>0</v>
      </c>
      <c r="P8" s="47">
        <f>O8*J8*I$7*20</f>
        <v>0</v>
      </c>
      <c r="Q8" s="138"/>
    </row>
    <row r="9" spans="1:17" ht="22.15" customHeight="1" x14ac:dyDescent="0.2">
      <c r="A9" s="65" t="s">
        <v>22</v>
      </c>
      <c r="B9" s="1" t="s">
        <v>66</v>
      </c>
      <c r="C9" s="67"/>
      <c r="D9" s="50"/>
      <c r="E9" s="50"/>
      <c r="F9" s="50"/>
      <c r="G9" s="51"/>
      <c r="H9" s="64" t="str">
        <f t="shared" si="9"/>
        <v>◄</v>
      </c>
      <c r="I9" s="16">
        <v>0.5</v>
      </c>
      <c r="J9" s="17">
        <f>IF(M9=0,0,I9/SUM(M$8:M$10))</f>
        <v>0.5</v>
      </c>
      <c r="K9" s="18">
        <f t="shared" ref="K9:K10" si="12">IF(C9="Obligatoire",P9,IF(C9&lt;&gt;"X",P9,""))</f>
        <v>0</v>
      </c>
      <c r="L9" s="23" t="str">
        <f t="shared" ref="L9:L10" si="13">IF(C9="Obligatoire",IF((COUNTBLANK(D9:G9)=3),"OK","PB"),IF(C9="",IF(COUNTBLANK(D9:G9)=3,"OK","PB"),"OK"))</f>
        <v>PB</v>
      </c>
      <c r="M9" s="20">
        <f t="shared" si="11"/>
        <v>0.5</v>
      </c>
      <c r="N9" s="21"/>
      <c r="O9" s="72">
        <f t="shared" ref="O9:O10" si="14">IF(E9&lt;&gt;"",1/3,0)+IF(F9&lt;&gt;"",2/3,0)+IF(G9&lt;&gt;"",1,0)</f>
        <v>0</v>
      </c>
      <c r="P9" s="47">
        <f t="shared" ref="P9:P10" si="15">O9*J9*I$7*20</f>
        <v>0</v>
      </c>
      <c r="Q9" s="138"/>
    </row>
    <row r="10" spans="1:17" ht="32.25" thickBot="1" x14ac:dyDescent="0.25">
      <c r="A10" s="65" t="s">
        <v>22</v>
      </c>
      <c r="B10" s="1" t="s">
        <v>67</v>
      </c>
      <c r="C10" s="67" t="str">
        <f>IF(A10="NON","","Obligatoire")</f>
        <v/>
      </c>
      <c r="D10" s="50"/>
      <c r="E10" s="50"/>
      <c r="F10" s="50"/>
      <c r="G10" s="51"/>
      <c r="H10" s="64" t="str">
        <f t="shared" si="9"/>
        <v>◄</v>
      </c>
      <c r="I10" s="16">
        <v>0.3</v>
      </c>
      <c r="J10" s="17">
        <f>IF(M10=0,0,I10/SUM(M$8:M$10))</f>
        <v>0.3</v>
      </c>
      <c r="K10" s="18">
        <f t="shared" si="12"/>
        <v>0</v>
      </c>
      <c r="L10" s="23" t="str">
        <f t="shared" si="13"/>
        <v>PB</v>
      </c>
      <c r="M10" s="20">
        <f t="shared" si="11"/>
        <v>0.3</v>
      </c>
      <c r="N10" s="21"/>
      <c r="O10" s="72">
        <f t="shared" si="14"/>
        <v>0</v>
      </c>
      <c r="P10" s="47">
        <f t="shared" si="15"/>
        <v>0</v>
      </c>
      <c r="Q10" s="138"/>
    </row>
    <row r="11" spans="1:17" ht="22.15" customHeight="1" x14ac:dyDescent="0.2">
      <c r="A11" s="65"/>
      <c r="B11" s="125" t="s">
        <v>69</v>
      </c>
      <c r="C11" s="127"/>
      <c r="D11" s="127"/>
      <c r="E11" s="127"/>
      <c r="F11" s="127"/>
      <c r="G11" s="128"/>
      <c r="H11" s="64"/>
      <c r="I11" s="55">
        <v>0.2</v>
      </c>
      <c r="J11" s="53"/>
      <c r="K11" s="54">
        <f>SUM(K12)</f>
        <v>0</v>
      </c>
      <c r="L11" s="23"/>
      <c r="M11" s="23"/>
      <c r="N11" s="21"/>
      <c r="O11" s="72"/>
      <c r="Q11" s="137"/>
    </row>
    <row r="12" spans="1:17" ht="16.5" thickBot="1" x14ac:dyDescent="0.25">
      <c r="A12" s="65" t="s">
        <v>22</v>
      </c>
      <c r="B12" s="1" t="s">
        <v>68</v>
      </c>
      <c r="C12" s="67" t="str">
        <f>IF(A12="NON","","Obligatoire")</f>
        <v/>
      </c>
      <c r="D12" s="50"/>
      <c r="E12" s="50"/>
      <c r="F12" s="50"/>
      <c r="G12" s="51"/>
      <c r="H12" s="64" t="str">
        <f t="shared" ref="H12" si="16">(IF(L12="PB","◄",""))</f>
        <v>◄</v>
      </c>
      <c r="I12" s="16">
        <v>1</v>
      </c>
      <c r="J12" s="17">
        <f>IF(M12=0,0,I12/SUM(M$12:M$12))</f>
        <v>1</v>
      </c>
      <c r="K12" s="18">
        <f>IF(C12="Obligatoire",P12,IF(C12&lt;&gt;"X",P12,""))</f>
        <v>0</v>
      </c>
      <c r="L12" s="23" t="str">
        <f t="shared" ref="L12" si="17">IF(C12="Obligatoire",IF((COUNTBLANK(D12:G12)=3),"OK","PB"),IF(C12="",IF(COUNTBLANK(D12:G12)=3,"OK","PB"),"OK"))</f>
        <v>PB</v>
      </c>
      <c r="M12" s="20">
        <f>IF(A12="NON",(IF(C12="",I12,IF(C12="",0,))),IF(A12="OUI",I12))</f>
        <v>1</v>
      </c>
      <c r="N12" s="21"/>
      <c r="O12" s="72">
        <f>IF(E12&lt;&gt;"",1/3,0)+IF(F12&lt;&gt;"",2/3,0)+IF(G12&lt;&gt;"",1,0)</f>
        <v>0</v>
      </c>
      <c r="P12" s="47">
        <f>O12*J12*I$11*20</f>
        <v>0</v>
      </c>
      <c r="Q12" s="146"/>
    </row>
    <row r="13" spans="1:17" ht="37.5" customHeight="1" thickBot="1" x14ac:dyDescent="0.3">
      <c r="A13" s="65"/>
      <c r="B13" s="97" t="s">
        <v>16</v>
      </c>
      <c r="C13" s="98"/>
      <c r="D13" s="98"/>
      <c r="E13" s="98"/>
      <c r="F13" s="98"/>
      <c r="G13" s="98"/>
      <c r="H13" s="24"/>
      <c r="I13" s="25"/>
      <c r="J13" s="26"/>
      <c r="K13" s="27"/>
      <c r="L13" s="19"/>
      <c r="M13" s="19"/>
      <c r="N13" s="21"/>
      <c r="O13" s="21"/>
      <c r="P13" s="22"/>
      <c r="Q13" s="28"/>
    </row>
    <row r="14" spans="1:17" ht="16.5" thickBot="1" x14ac:dyDescent="0.25">
      <c r="A14" s="65"/>
      <c r="B14" s="99" t="s">
        <v>7</v>
      </c>
      <c r="C14" s="100"/>
      <c r="D14" s="29"/>
      <c r="E14" s="111">
        <f>K7+K3+K11</f>
        <v>0</v>
      </c>
      <c r="F14" s="112"/>
      <c r="G14" s="113" t="s">
        <v>1</v>
      </c>
      <c r="H14" s="113"/>
      <c r="I14" s="114"/>
      <c r="J14" s="118" t="s">
        <v>19</v>
      </c>
      <c r="K14" s="118"/>
      <c r="L14" s="118"/>
      <c r="M14" s="118"/>
      <c r="N14" s="118"/>
      <c r="O14" s="118"/>
      <c r="P14" s="118"/>
      <c r="Q14" s="119"/>
    </row>
    <row r="15" spans="1:17" ht="40.15" customHeight="1" thickBot="1" x14ac:dyDescent="0.25">
      <c r="B15" s="101" t="s">
        <v>17</v>
      </c>
      <c r="C15" s="102"/>
      <c r="D15" s="29"/>
      <c r="E15" s="120"/>
      <c r="F15" s="121"/>
      <c r="G15" s="121"/>
      <c r="H15" s="121"/>
      <c r="I15" s="49" t="s">
        <v>2</v>
      </c>
      <c r="J15" s="118"/>
      <c r="K15" s="118"/>
      <c r="L15" s="118"/>
      <c r="M15" s="118"/>
      <c r="N15" s="118"/>
      <c r="O15" s="118"/>
      <c r="P15" s="118"/>
      <c r="Q15" s="119"/>
    </row>
    <row r="16" spans="1:17" ht="15.75" thickBot="1" x14ac:dyDescent="0.3">
      <c r="B16" s="109"/>
      <c r="C16" s="110"/>
      <c r="D16" s="110"/>
      <c r="E16" s="110"/>
      <c r="F16" s="110"/>
      <c r="G16" s="110"/>
      <c r="H16" s="110"/>
      <c r="I16" s="110"/>
      <c r="J16" s="26"/>
      <c r="K16" s="27"/>
      <c r="L16" s="19"/>
      <c r="M16" s="19"/>
      <c r="N16" s="21"/>
      <c r="O16" s="21"/>
      <c r="P16" s="22"/>
      <c r="Q16" s="28"/>
    </row>
    <row r="17" spans="2:17" ht="21.75" customHeight="1" x14ac:dyDescent="0.25">
      <c r="B17" s="105" t="s">
        <v>3</v>
      </c>
      <c r="C17" s="106"/>
      <c r="D17" s="30"/>
      <c r="E17" s="129" t="s">
        <v>14</v>
      </c>
      <c r="F17" s="130"/>
      <c r="G17" s="130"/>
      <c r="H17" s="103" t="s">
        <v>23</v>
      </c>
      <c r="I17" s="104"/>
      <c r="J17" s="26"/>
      <c r="K17" s="27"/>
      <c r="L17" s="19"/>
      <c r="M17" s="19"/>
      <c r="N17" s="21"/>
      <c r="O17" s="21"/>
      <c r="P17" s="22"/>
      <c r="Q17" s="28"/>
    </row>
    <row r="18" spans="2:17" ht="84.6" customHeight="1" thickBot="1" x14ac:dyDescent="0.3">
      <c r="B18" s="107" t="s">
        <v>18</v>
      </c>
      <c r="C18" s="108"/>
      <c r="D18" s="30"/>
      <c r="E18" s="131">
        <f>SUM(M12:M12)*I11+SUM(M8:M10)*I7+SUM(M4:M6)*I3</f>
        <v>1</v>
      </c>
      <c r="F18" s="132"/>
      <c r="G18" s="132"/>
      <c r="H18" s="68"/>
      <c r="I18" s="70">
        <v>0.6</v>
      </c>
      <c r="J18" s="26"/>
      <c r="K18" s="27"/>
      <c r="L18" s="19"/>
      <c r="M18" s="19"/>
      <c r="N18" s="21"/>
      <c r="O18" s="21"/>
      <c r="P18" s="22"/>
      <c r="Q18" s="28"/>
    </row>
    <row r="19" spans="2:17" ht="19.899999999999999" customHeight="1" thickBot="1" x14ac:dyDescent="0.3">
      <c r="B19" s="31"/>
      <c r="C19" s="32"/>
      <c r="D19" s="32"/>
      <c r="E19" s="133" t="str">
        <f>IF(E18&gt;I18,"CORRECT","INCORRECT")</f>
        <v>CORRECT</v>
      </c>
      <c r="F19" s="134"/>
      <c r="G19" s="134"/>
      <c r="H19" s="69"/>
      <c r="I19" s="71" t="s">
        <v>24</v>
      </c>
      <c r="J19" s="26"/>
      <c r="K19" s="27"/>
      <c r="L19" s="19"/>
      <c r="M19" s="19"/>
      <c r="N19" s="21"/>
      <c r="O19" s="21"/>
      <c r="P19" s="22"/>
      <c r="Q19" s="28"/>
    </row>
    <row r="20" spans="2:17" ht="22.5" customHeight="1" thickBot="1" x14ac:dyDescent="0.3">
      <c r="B20" s="74" t="s">
        <v>4</v>
      </c>
      <c r="C20" s="48" t="s">
        <v>5</v>
      </c>
      <c r="D20" s="33"/>
      <c r="F20" s="34"/>
      <c r="G20" s="34"/>
      <c r="H20" s="34"/>
      <c r="I20" s="21"/>
      <c r="J20" s="26"/>
      <c r="K20" s="27"/>
      <c r="L20" s="19"/>
      <c r="M20" s="19"/>
      <c r="N20" s="21"/>
      <c r="O20" s="21"/>
      <c r="P20" s="22"/>
      <c r="Q20" s="28"/>
    </row>
    <row r="21" spans="2:17" ht="25.9" customHeight="1" thickBot="1" x14ac:dyDescent="0.3">
      <c r="B21" s="56"/>
      <c r="C21" s="57"/>
      <c r="D21" s="35"/>
      <c r="E21" s="122" t="s">
        <v>6</v>
      </c>
      <c r="F21" s="123"/>
      <c r="G21" s="123"/>
      <c r="H21" s="123"/>
      <c r="I21" s="124"/>
      <c r="J21" s="26"/>
      <c r="K21" s="27"/>
      <c r="L21" s="19"/>
      <c r="M21" s="19"/>
      <c r="N21" s="21"/>
      <c r="O21" s="21"/>
      <c r="P21" s="22"/>
      <c r="Q21" s="28"/>
    </row>
    <row r="22" spans="2:17" ht="25.9" customHeight="1" x14ac:dyDescent="0.25">
      <c r="B22" s="56"/>
      <c r="C22" s="57"/>
      <c r="D22" s="35"/>
      <c r="E22" s="88"/>
      <c r="F22" s="89"/>
      <c r="G22" s="89"/>
      <c r="H22" s="89"/>
      <c r="I22" s="90"/>
      <c r="J22" s="26"/>
      <c r="K22" s="27"/>
      <c r="L22" s="19"/>
      <c r="M22" s="19"/>
      <c r="N22" s="21"/>
      <c r="O22" s="21"/>
      <c r="P22" s="22"/>
      <c r="Q22" s="28"/>
    </row>
    <row r="23" spans="2:17" ht="25.9" customHeight="1" x14ac:dyDescent="0.25">
      <c r="B23" s="56"/>
      <c r="C23" s="57"/>
      <c r="D23" s="35"/>
      <c r="E23" s="91"/>
      <c r="F23" s="92"/>
      <c r="G23" s="92"/>
      <c r="H23" s="92"/>
      <c r="I23" s="93"/>
      <c r="J23" s="26"/>
      <c r="K23" s="27"/>
      <c r="L23" s="19"/>
      <c r="M23" s="19"/>
      <c r="N23" s="21"/>
      <c r="O23" s="21"/>
      <c r="P23" s="22"/>
      <c r="Q23" s="28"/>
    </row>
    <row r="24" spans="2:17" ht="25.9" customHeight="1" thickBot="1" x14ac:dyDescent="0.3">
      <c r="B24" s="56"/>
      <c r="C24" s="57"/>
      <c r="D24" s="35"/>
      <c r="E24" s="94"/>
      <c r="F24" s="95"/>
      <c r="G24" s="95"/>
      <c r="H24" s="95"/>
      <c r="I24" s="96"/>
      <c r="J24" s="26"/>
      <c r="K24" s="27"/>
      <c r="L24" s="19"/>
      <c r="M24" s="19"/>
      <c r="N24" s="21"/>
      <c r="O24" s="21"/>
      <c r="P24" s="22"/>
      <c r="Q24" s="28"/>
    </row>
    <row r="25" spans="2:17" ht="25.9" customHeight="1" thickBot="1" x14ac:dyDescent="0.3">
      <c r="B25" s="73"/>
      <c r="C25" s="58"/>
      <c r="D25" s="36"/>
      <c r="E25" s="37"/>
      <c r="F25" s="37"/>
      <c r="G25" s="37"/>
      <c r="H25" s="37"/>
      <c r="I25" s="37"/>
      <c r="J25" s="37"/>
      <c r="K25" s="38"/>
      <c r="L25" s="39"/>
      <c r="M25" s="39"/>
      <c r="N25" s="40"/>
      <c r="O25" s="40"/>
      <c r="P25" s="41"/>
      <c r="Q25" s="42"/>
    </row>
  </sheetData>
  <customSheetViews>
    <customSheetView guid="{63E1F904-A1BA-4B6C-A8EA-2564A111FCBA}" scale="70" showPageBreaks="1" fitToPage="1" printArea="1" hiddenColumns="1">
      <pane ySplit="2" topLeftCell="A3" activePane="bottomLeft" state="frozenSplit"/>
      <selection pane="bottomLeft" activeCell="Q3" sqref="Q3:Q8"/>
      <pageMargins left="0.25" right="0.23" top="0.35" bottom="0.35" header="0.3" footer="0.3"/>
      <pageSetup paperSize="8" scale="83" orientation="landscape" r:id="rId1"/>
    </customSheetView>
    <customSheetView guid="{E226B775-EFC5-4E9C-AC92-7B73BDED665D}" scale="70" showPageBreaks="1" printArea="1" hiddenColumns="1" topLeftCell="A6">
      <selection activeCell="D6" sqref="D6"/>
      <pageMargins left="0.25" right="0.25" top="0.75" bottom="0.75" header="0.3" footer="0.3"/>
      <pageSetup paperSize="8" scale="77" orientation="landscape" r:id="rId2"/>
    </customSheetView>
    <customSheetView guid="{13CAE99E-1326-41E6-A214-B3512518385D}" scale="70" fitToPage="1" hiddenColumns="1">
      <selection activeCell="B2" sqref="B2"/>
      <pageMargins left="0.25" right="0.23" top="0.35" bottom="0.35" header="0.3" footer="0.3"/>
      <pageSetup paperSize="8" scale="55" orientation="landscape" r:id="rId3"/>
    </customSheetView>
  </customSheetViews>
  <mergeCells count="23">
    <mergeCell ref="C1:K1"/>
    <mergeCell ref="J14:Q15"/>
    <mergeCell ref="E15:H15"/>
    <mergeCell ref="E21:I21"/>
    <mergeCell ref="B3:G3"/>
    <mergeCell ref="B11:G11"/>
    <mergeCell ref="E17:G17"/>
    <mergeCell ref="E18:G18"/>
    <mergeCell ref="E19:G19"/>
    <mergeCell ref="Q3:Q6"/>
    <mergeCell ref="Q7:Q10"/>
    <mergeCell ref="Q11:Q12"/>
    <mergeCell ref="B7:G7"/>
    <mergeCell ref="E22:I24"/>
    <mergeCell ref="B13:G13"/>
    <mergeCell ref="B14:C14"/>
    <mergeCell ref="B15:C15"/>
    <mergeCell ref="H17:I17"/>
    <mergeCell ref="B17:C17"/>
    <mergeCell ref="B18:C18"/>
    <mergeCell ref="B16:I16"/>
    <mergeCell ref="E14:F14"/>
    <mergeCell ref="G14:I14"/>
  </mergeCells>
  <conditionalFormatting sqref="E18">
    <cfRule type="cellIs" dxfId="4" priority="19" operator="lessThanOrEqual">
      <formula>$I$18</formula>
    </cfRule>
    <cfRule type="cellIs" dxfId="3" priority="20" operator="greaterThan">
      <formula>$I$18</formula>
    </cfRule>
  </conditionalFormatting>
  <conditionalFormatting sqref="C4:C6">
    <cfRule type="cellIs" dxfId="2" priority="8" operator="equal">
      <formula>"Obligatoire"</formula>
    </cfRule>
  </conditionalFormatting>
  <conditionalFormatting sqref="C8:C10">
    <cfRule type="cellIs" dxfId="1" priority="6" operator="equal">
      <formula>"Obligatoire"</formula>
    </cfRule>
  </conditionalFormatting>
  <conditionalFormatting sqref="C12">
    <cfRule type="cellIs" dxfId="0" priority="2" operator="equal">
      <formula>"Obligatoire"</formula>
    </cfRule>
  </conditionalFormatting>
  <dataValidations disablePrompts="1" count="1">
    <dataValidation type="list" allowBlank="1" showInputMessage="1" showErrorMessage="1" sqref="A4:A6 A8:A10 A12">
      <formula1>"OUI,NON"</formula1>
    </dataValidation>
  </dataValidations>
  <printOptions horizontalCentered="1" verticalCentered="1"/>
  <pageMargins left="0.23622047244094491" right="0.23622047244094491" top="0.35433070866141736" bottom="0.35433070866141736" header="0.31496062992125984" footer="0.31496062992125984"/>
  <pageSetup paperSize="8" scale="84" orientation="landscape" r:id="rId4"/>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E40"/>
  <sheetViews>
    <sheetView topLeftCell="A37" zoomScale="30" zoomScaleNormal="30" workbookViewId="0">
      <selection activeCell="E40" sqref="A40:E40"/>
    </sheetView>
  </sheetViews>
  <sheetFormatPr baseColWidth="10" defaultRowHeight="15" x14ac:dyDescent="0.25"/>
  <cols>
    <col min="1" max="1" width="10.140625" bestFit="1" customWidth="1"/>
    <col min="2" max="2" width="39.140625" bestFit="1" customWidth="1"/>
    <col min="3" max="3" width="10.5703125" customWidth="1"/>
    <col min="4" max="4" width="60.140625" customWidth="1"/>
    <col min="5" max="5" width="78" bestFit="1" customWidth="1"/>
  </cols>
  <sheetData>
    <row r="32" ht="15.75" thickBot="1" x14ac:dyDescent="0.3"/>
    <row r="33" spans="1:5" ht="26.25" thickBot="1" x14ac:dyDescent="0.3">
      <c r="A33" s="75" t="s">
        <v>29</v>
      </c>
      <c r="B33" s="76" t="s">
        <v>30</v>
      </c>
      <c r="C33" s="76" t="s">
        <v>29</v>
      </c>
      <c r="D33" s="76" t="s">
        <v>31</v>
      </c>
      <c r="E33" s="77" t="s">
        <v>0</v>
      </c>
    </row>
    <row r="34" spans="1:5" ht="93" x14ac:dyDescent="0.25">
      <c r="A34" s="140" t="s">
        <v>33</v>
      </c>
      <c r="B34" s="143" t="s">
        <v>34</v>
      </c>
      <c r="C34" s="78" t="s">
        <v>35</v>
      </c>
      <c r="D34" s="79" t="s">
        <v>36</v>
      </c>
      <c r="E34" s="80" t="s">
        <v>37</v>
      </c>
    </row>
    <row r="35" spans="1:5" ht="232.5" x14ac:dyDescent="0.25">
      <c r="A35" s="141"/>
      <c r="B35" s="144"/>
      <c r="C35" s="81" t="s">
        <v>38</v>
      </c>
      <c r="D35" s="82" t="s">
        <v>39</v>
      </c>
      <c r="E35" s="83" t="s">
        <v>40</v>
      </c>
    </row>
    <row r="36" spans="1:5" ht="117" thickBot="1" x14ac:dyDescent="0.3">
      <c r="A36" s="142"/>
      <c r="B36" s="145"/>
      <c r="C36" s="84" t="s">
        <v>41</v>
      </c>
      <c r="D36" s="85" t="s">
        <v>42</v>
      </c>
      <c r="E36" s="86" t="s">
        <v>43</v>
      </c>
    </row>
    <row r="37" spans="1:5" ht="69.75" x14ac:dyDescent="0.25">
      <c r="A37" s="140" t="s">
        <v>44</v>
      </c>
      <c r="B37" s="143" t="s">
        <v>45</v>
      </c>
      <c r="C37" s="78" t="s">
        <v>46</v>
      </c>
      <c r="D37" s="79" t="s">
        <v>47</v>
      </c>
      <c r="E37" s="80" t="s">
        <v>48</v>
      </c>
    </row>
    <row r="38" spans="1:5" ht="139.5" x14ac:dyDescent="0.25">
      <c r="A38" s="141"/>
      <c r="B38" s="144"/>
      <c r="C38" s="81" t="s">
        <v>49</v>
      </c>
      <c r="D38" s="82" t="s">
        <v>50</v>
      </c>
      <c r="E38" s="83" t="s">
        <v>51</v>
      </c>
    </row>
    <row r="39" spans="1:5" ht="140.25" thickBot="1" x14ac:dyDescent="0.3">
      <c r="A39" s="142"/>
      <c r="B39" s="145"/>
      <c r="C39" s="84" t="s">
        <v>52</v>
      </c>
      <c r="D39" s="85" t="s">
        <v>53</v>
      </c>
      <c r="E39" s="86" t="s">
        <v>54</v>
      </c>
    </row>
    <row r="40" spans="1:5" ht="163.5" thickBot="1" x14ac:dyDescent="0.3">
      <c r="A40" s="147" t="s">
        <v>55</v>
      </c>
      <c r="B40" s="148" t="s">
        <v>56</v>
      </c>
      <c r="C40" s="149" t="s">
        <v>57</v>
      </c>
      <c r="D40" s="150" t="s">
        <v>58</v>
      </c>
      <c r="E40" s="151" t="s">
        <v>59</v>
      </c>
    </row>
  </sheetData>
  <mergeCells count="4">
    <mergeCell ref="A34:A36"/>
    <mergeCell ref="B34:B36"/>
    <mergeCell ref="A37:A39"/>
    <mergeCell ref="B37:B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Evaluation U4</vt:lpstr>
      <vt:lpstr>Aide à l'évaluation U4</vt:lpstr>
      <vt:lpstr>'Evaluation U4'!Zone_d_impression</vt:lpstr>
    </vt:vector>
  </TitlesOfParts>
  <Company>ACADEMIE DE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Monin Thierry</dc:creator>
  <cp:lastModifiedBy>Daniel Glaiser</cp:lastModifiedBy>
  <cp:lastPrinted>2017-06-05T11:25:52Z</cp:lastPrinted>
  <dcterms:created xsi:type="dcterms:W3CDTF">2015-01-07T17:35:44Z</dcterms:created>
  <dcterms:modified xsi:type="dcterms:W3CDTF">2018-12-25T09:59:14Z</dcterms:modified>
</cp:coreProperties>
</file>