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Girard\Documents\BTS\BTS MGTMN\2023\Annexes - BTS MGTMN 2023\"/>
    </mc:Choice>
  </mc:AlternateContent>
  <xr:revisionPtr revIDLastSave="0" documentId="13_ncr:1_{983C1033-6B68-4BCF-A698-0E1AFE9874B7}" xr6:coauthVersionLast="36" xr6:coauthVersionMax="36" xr10:uidLastSave="{00000000-0000-0000-0000-000000000000}"/>
  <bookViews>
    <workbookView xWindow="0" yWindow="0" windowWidth="20490" windowHeight="7545" tabRatio="870" activeTab="2" xr2:uid="{00000000-000D-0000-FFFF-FFFF00000000}"/>
  </bookViews>
  <sheets>
    <sheet name="compétences-épreuves" sheetId="24" r:id="rId1"/>
    <sheet name="Activités U62" sheetId="32" r:id="rId2"/>
    <sheet name="Grille U62" sheetId="31" r:id="rId3"/>
  </sheets>
  <definedNames>
    <definedName name="_xlnm._FilterDatabase" localSheetId="1" hidden="1">'Activités U62'!$E$2:$G$34</definedName>
    <definedName name="_xlnm._FilterDatabase" localSheetId="0" hidden="1">'compétences-épreuves'!$A$2:$I$140</definedName>
    <definedName name="_xlnm._FilterDatabase" localSheetId="2" hidden="1">'Grille U62'!$A$2:$C$34</definedName>
  </definedNames>
  <calcPr calcId="191029" refMode="R1C1"/>
</workbook>
</file>

<file path=xl/calcChain.xml><?xml version="1.0" encoding="utf-8"?>
<calcChain xmlns="http://schemas.openxmlformats.org/spreadsheetml/2006/main">
  <c r="M20" i="31" l="1"/>
  <c r="I20" i="31" s="1"/>
  <c r="N20" i="31"/>
  <c r="M21" i="31"/>
  <c r="I21" i="31" s="1"/>
  <c r="N21" i="31"/>
  <c r="M22" i="31"/>
  <c r="I22" i="31" s="1"/>
  <c r="N22" i="31"/>
  <c r="O19" i="31" s="1"/>
  <c r="L19" i="31" s="1"/>
  <c r="Q19" i="31" s="1"/>
  <c r="M23" i="31"/>
  <c r="I23" i="31" s="1"/>
  <c r="N23" i="31"/>
  <c r="M24" i="31"/>
  <c r="I24" i="31" s="1"/>
  <c r="N24" i="31"/>
  <c r="M25" i="31"/>
  <c r="I25" i="31" s="1"/>
  <c r="N25" i="31"/>
  <c r="M26" i="31"/>
  <c r="I26" i="31" s="1"/>
  <c r="N26" i="31"/>
  <c r="M27" i="31"/>
  <c r="I27" i="31" s="1"/>
  <c r="N27" i="31"/>
  <c r="M28" i="31"/>
  <c r="I28" i="31" s="1"/>
  <c r="N28" i="31"/>
  <c r="M29" i="31"/>
  <c r="I29" i="31" s="1"/>
  <c r="N29" i="31"/>
  <c r="M30" i="31"/>
  <c r="I30" i="31" s="1"/>
  <c r="N30" i="31"/>
  <c r="M31" i="31"/>
  <c r="I31" i="31" s="1"/>
  <c r="N31" i="31"/>
  <c r="M32" i="31"/>
  <c r="I32" i="31" s="1"/>
  <c r="N32" i="31"/>
  <c r="M33" i="31"/>
  <c r="I33" i="31" s="1"/>
  <c r="N33" i="31"/>
  <c r="M34" i="31"/>
  <c r="I34" i="31" s="1"/>
  <c r="N34" i="31"/>
  <c r="O34" i="31" s="1"/>
  <c r="L34" i="31" s="1"/>
  <c r="Q34" i="31" s="1"/>
  <c r="N19" i="31"/>
  <c r="M19" i="31"/>
  <c r="I19" i="31" s="1"/>
  <c r="N13" i="31"/>
  <c r="O13" i="31" s="1"/>
  <c r="L13" i="31" s="1"/>
  <c r="Q13" i="31" s="1"/>
  <c r="M13" i="31"/>
  <c r="I13" i="31" s="1"/>
  <c r="M5" i="31"/>
  <c r="I5" i="31" s="1"/>
  <c r="M6" i="31"/>
  <c r="I6" i="31" s="1"/>
  <c r="M7" i="31"/>
  <c r="I7" i="31" s="1"/>
  <c r="M8" i="31"/>
  <c r="I8" i="31" s="1"/>
  <c r="M9" i="31"/>
  <c r="I9" i="31" s="1"/>
  <c r="M10" i="31"/>
  <c r="I10" i="31" s="1"/>
  <c r="M11" i="31"/>
  <c r="I11" i="31" s="1"/>
  <c r="N5" i="31"/>
  <c r="N6" i="31"/>
  <c r="N7" i="31"/>
  <c r="N8" i="31"/>
  <c r="N9" i="31"/>
  <c r="N10" i="31"/>
  <c r="N11" i="31"/>
  <c r="N4" i="31"/>
  <c r="M4" i="31"/>
  <c r="I4" i="31" s="1"/>
  <c r="M16" i="31"/>
  <c r="I16" i="31" s="1"/>
  <c r="N16" i="31"/>
  <c r="M17" i="31"/>
  <c r="N17" i="31"/>
  <c r="N15" i="31"/>
  <c r="M15" i="31"/>
  <c r="O35" i="31"/>
  <c r="O12" i="31"/>
  <c r="O18" i="31" l="1"/>
  <c r="O6" i="31"/>
  <c r="L6" i="31" s="1"/>
  <c r="Q6" i="31" s="1"/>
  <c r="J36" i="31"/>
  <c r="O3" i="31"/>
  <c r="O33" i="31"/>
  <c r="L33" i="31" s="1"/>
  <c r="Q33" i="31" s="1"/>
  <c r="O30" i="31"/>
  <c r="L30" i="31" s="1"/>
  <c r="Q30" i="31" s="1"/>
  <c r="O29" i="31"/>
  <c r="L29" i="31" s="1"/>
  <c r="Q29" i="31" s="1"/>
  <c r="O26" i="31"/>
  <c r="L26" i="31" s="1"/>
  <c r="Q26" i="31" s="1"/>
  <c r="O25" i="31"/>
  <c r="L25" i="31" s="1"/>
  <c r="Q25" i="31" s="1"/>
  <c r="O21" i="31"/>
  <c r="L21" i="31" s="1"/>
  <c r="Q21" i="31" s="1"/>
  <c r="O20" i="31"/>
  <c r="L20" i="31" s="1"/>
  <c r="Q20" i="31" s="1"/>
  <c r="O32" i="31"/>
  <c r="L32" i="31" s="1"/>
  <c r="Q32" i="31" s="1"/>
  <c r="O28" i="31"/>
  <c r="L28" i="31" s="1"/>
  <c r="Q28" i="31" s="1"/>
  <c r="O24" i="31"/>
  <c r="L24" i="31" s="1"/>
  <c r="Q24" i="31" s="1"/>
  <c r="O31" i="31"/>
  <c r="L31" i="31" s="1"/>
  <c r="Q31" i="31" s="1"/>
  <c r="O23" i="31"/>
  <c r="L23" i="31" s="1"/>
  <c r="Q23" i="31" s="1"/>
  <c r="O27" i="31"/>
  <c r="L27" i="31" s="1"/>
  <c r="Q27" i="31" s="1"/>
  <c r="O22" i="31"/>
  <c r="L22" i="31" s="1"/>
  <c r="Q22" i="31" s="1"/>
  <c r="O5" i="31"/>
  <c r="L5" i="31" s="1"/>
  <c r="Q5" i="31" s="1"/>
  <c r="O7" i="31"/>
  <c r="L7" i="31" s="1"/>
  <c r="Q7" i="31" s="1"/>
  <c r="O4" i="31"/>
  <c r="L4" i="31" s="1"/>
  <c r="Q4" i="31" s="1"/>
  <c r="O11" i="31"/>
  <c r="L11" i="31" s="1"/>
  <c r="Q11" i="31" s="1"/>
  <c r="O9" i="31"/>
  <c r="L9" i="31" s="1"/>
  <c r="Q9" i="31" s="1"/>
  <c r="O8" i="31"/>
  <c r="L8" i="31" s="1"/>
  <c r="Q8" i="31" s="1"/>
  <c r="O10" i="31"/>
  <c r="L10" i="31" s="1"/>
  <c r="Q10" i="31" s="1"/>
  <c r="I17" i="31"/>
  <c r="I15" i="31"/>
  <c r="L12" i="31"/>
  <c r="O17" i="31"/>
  <c r="L17" i="31" s="1"/>
  <c r="Q17" i="31" s="1"/>
  <c r="O14" i="31"/>
  <c r="O15" i="31"/>
  <c r="L15" i="31" s="1"/>
  <c r="Q15" i="31" s="1"/>
  <c r="O16" i="31"/>
  <c r="L16" i="31" s="1"/>
  <c r="Q16" i="31" s="1"/>
  <c r="L18" i="31" l="1"/>
  <c r="L3" i="31"/>
  <c r="L14" i="31"/>
  <c r="F37" i="31" l="1"/>
</calcChain>
</file>

<file path=xl/sharedStrings.xml><?xml version="1.0" encoding="utf-8"?>
<sst xmlns="http://schemas.openxmlformats.org/spreadsheetml/2006/main" count="596" uniqueCount="280">
  <si>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</si>
  <si>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</si>
  <si>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</si>
  <si>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</si>
  <si>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</si>
  <si>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</si>
  <si>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</si>
  <si>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</si>
  <si>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</si>
  <si>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</si>
  <si>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</si>
  <si>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</si>
  <si>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</si>
  <si>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</si>
  <si>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</si>
  <si>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</si>
  <si>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Communiquer</t>
  </si>
  <si>
    <t>U61</t>
  </si>
  <si>
    <t>U4</t>
  </si>
  <si>
    <t>U5</t>
  </si>
  <si>
    <t>U62</t>
  </si>
  <si>
    <t>Les fonctionnalités des logiciels sont maîtrisées.</t>
  </si>
  <si>
    <t>Compétences</t>
  </si>
  <si>
    <t>Compétences détaillées</t>
  </si>
  <si>
    <t>Indicateurs de performance</t>
  </si>
  <si>
    <t>X</t>
  </si>
  <si>
    <t>Les documents graphiques produits sont conformes</t>
  </si>
  <si>
    <t>Les fonctionnalités des logiciels, utiles à la réalisation du document professionnel, sont maîtrisées.</t>
  </si>
  <si>
    <t>Les contraintes techniques et réglementaires sont prises en compte.</t>
  </si>
  <si>
    <t>La conception et le dimensionnement sont justifiés.</t>
  </si>
  <si>
    <t>Les éléments dimensionnés sont conformes.</t>
  </si>
  <si>
    <t>Les assemblages de données sont réalisés.</t>
  </si>
  <si>
    <t>Le modèle numérique paramétrable est conforme et exploitable.</t>
  </si>
  <si>
    <t>Les données attributaires ou métadonnées sont renseignées.</t>
  </si>
  <si>
    <t>Le format des données est exportable, interopérable.</t>
  </si>
  <si>
    <t>La sauvegarde du modèle est assurée.</t>
  </si>
  <si>
    <t>L’application logicielle, permettant l’exploitation, est appropriée.</t>
  </si>
  <si>
    <t>Les ajustements du modèle sont réalisés.</t>
  </si>
  <si>
    <t>Les informations utiles sont repérées.</t>
  </si>
  <si>
    <t>Le choix du logiciel est pertinent.</t>
  </si>
  <si>
    <t>Le travail des équipiers est organisé.</t>
  </si>
  <si>
    <t>Les éléments dimensionnés sont contrôlés.</t>
  </si>
  <si>
    <t>Les métadonnées sont identifiées et exploitées.</t>
  </si>
  <si>
    <t>C16.4</t>
  </si>
  <si>
    <t>C16.3</t>
  </si>
  <si>
    <t>C16.2</t>
  </si>
  <si>
    <t>C16.1</t>
  </si>
  <si>
    <t>C14.4</t>
  </si>
  <si>
    <t>C14.3</t>
  </si>
  <si>
    <t>C14.2</t>
  </si>
  <si>
    <t>C14.1</t>
  </si>
  <si>
    <t>C13.2</t>
  </si>
  <si>
    <t>C13.1</t>
  </si>
  <si>
    <t>Exploiter des modèles numériques paramétrables.</t>
  </si>
  <si>
    <t>Établir des modèles numériques paramétrables.</t>
  </si>
  <si>
    <t>C12.2</t>
  </si>
  <si>
    <t>C12.1</t>
  </si>
  <si>
    <t>C11.3</t>
  </si>
  <si>
    <t>C11.2</t>
  </si>
  <si>
    <t>C11.1</t>
  </si>
  <si>
    <t>Etablir un croquis.</t>
  </si>
  <si>
    <t>C7.1</t>
  </si>
  <si>
    <t>C7.2</t>
  </si>
  <si>
    <t>C7.3</t>
  </si>
  <si>
    <t>C7.4</t>
  </si>
  <si>
    <t>C7.5</t>
  </si>
  <si>
    <t>C3.1</t>
  </si>
  <si>
    <t>C3.2</t>
  </si>
  <si>
    <t>C3.3</t>
  </si>
  <si>
    <t>C4.1</t>
  </si>
  <si>
    <t>C4.2</t>
  </si>
  <si>
    <t>C1.5</t>
  </si>
  <si>
    <t>C1.4</t>
  </si>
  <si>
    <t>C1.3</t>
  </si>
  <si>
    <t>C1.2</t>
  </si>
  <si>
    <t>C1.1</t>
  </si>
  <si>
    <t>C2.2</t>
  </si>
  <si>
    <t>C2.1</t>
  </si>
  <si>
    <t>C6.1</t>
  </si>
  <si>
    <t>C6.2</t>
  </si>
  <si>
    <t>Appliquer les mesures de prévention des risques à la mission.</t>
  </si>
  <si>
    <t>Choisir des points.</t>
  </si>
  <si>
    <t>Établir et exploiter des modèles numériques paramétrables.</t>
  </si>
  <si>
    <t>RP</t>
  </si>
  <si>
    <t>SP</t>
  </si>
  <si>
    <t>Poids effectif selon critère non évalué</t>
  </si>
  <si>
    <t>Compétences évaluées</t>
  </si>
  <si>
    <t>évalué ?
X si non</t>
  </si>
  <si>
    <t>Note Brute</t>
  </si>
  <si>
    <t xml:space="preserve">ATTENTION, si le symbole ◄ apparait dans cette colonne c'est qu'il n'y a pas ou qu'il y a plus d'une valeur donnée à l'indicateur, il faut alors choisir laquelle retenir         </t>
  </si>
  <si>
    <t>Note brute obtenue par calcul automatique :</t>
  </si>
  <si>
    <t xml:space="preserve"> /20</t>
  </si>
  <si>
    <t>Note sur 20 proposée au jury :</t>
  </si>
  <si>
    <t>/20</t>
  </si>
  <si>
    <t>Appréciation globale</t>
  </si>
  <si>
    <t>Date</t>
  </si>
  <si>
    <t>N° Tâches</t>
  </si>
  <si>
    <t>Tâches professionnelles</t>
  </si>
  <si>
    <t>22 (ci-contre) des 26 tâches professionnelles contribuent à proposer des activités aux stagiaires qui devront plus particulièrement permettre d'évaluer les compétences ci-contre, selon les indicateurs précisés.</t>
  </si>
  <si>
    <r>
      <t xml:space="preserve">BTS MGTMN
Fiche d'évaluation
</t>
    </r>
    <r>
      <rPr>
        <b/>
        <sz val="22"/>
        <color theme="1"/>
        <rFont val="Calibri"/>
        <family val="2"/>
        <scheme val="minor"/>
      </rPr>
      <t>U62</t>
    </r>
  </si>
  <si>
    <t>Noms des Evaluateurs et signatures</t>
  </si>
  <si>
    <r>
      <rPr>
        <b/>
        <sz val="22"/>
        <color theme="1"/>
        <rFont val="Calibri"/>
        <family val="2"/>
        <scheme val="minor"/>
      </rPr>
      <t>EPREUVE E62</t>
    </r>
    <r>
      <rPr>
        <b/>
        <sz val="20"/>
        <color theme="1"/>
        <rFont val="Calibri"/>
        <family val="2"/>
        <scheme val="minor"/>
      </rPr>
      <t xml:space="preserve">
</t>
    </r>
    <r>
      <rPr>
        <b/>
        <sz val="16"/>
        <color theme="1"/>
        <rFont val="Calibri"/>
        <family val="2"/>
        <scheme val="minor"/>
      </rPr>
      <t>Compte rendu d'activités en milieu professionnel</t>
    </r>
  </si>
  <si>
    <t>Les appliquer à la sécurité des personnes</t>
  </si>
  <si>
    <t>Les appliquer à la sécurité des biens</t>
  </si>
  <si>
    <t>Les risques liés aux activités de la mission sont identifiés</t>
  </si>
  <si>
    <t>Les équipements de sécurité sont adaptés à la mission et mis en œuvre</t>
  </si>
  <si>
    <t>Les règles internes aux entreprises impliquées sont prises en compte</t>
  </si>
  <si>
    <t>Les dysfonctionnements sont transmis au  responsable concerné</t>
  </si>
  <si>
    <t>Les équipements de sécurité sont adaptés et mis en œuvre</t>
  </si>
  <si>
    <t>Le marquage au sol des réseaux détectés est réalisé avec les couleurs conformes</t>
  </si>
  <si>
    <t>Marquer les réseaux identifiés</t>
  </si>
  <si>
    <t>Suivre les étapes d'un dossier</t>
  </si>
  <si>
    <t>Les points d’étapes et les échéances sont contrôlés</t>
  </si>
  <si>
    <t>Les points de blocage sont identifiés, traités et/ou transmis au responsable concerné</t>
  </si>
  <si>
    <t>Le contenu du dossier à la livraison est conforme</t>
  </si>
  <si>
    <t>Échanger avec les différents acteurs d’une opération</t>
  </si>
  <si>
    <t>Le rôle des acteurs est identifié</t>
  </si>
  <si>
    <t>Le contenu de l’échange est adapté à l’interlocuteur</t>
  </si>
  <si>
    <t>La reformulation de l'écoute est fidèle</t>
  </si>
  <si>
    <t>La diffusion de l'information transversale au sein de l'entreprise est effective</t>
  </si>
  <si>
    <t>Les limites de la mission sont respectées</t>
  </si>
  <si>
    <t>Le secret professionnel est préservé</t>
  </si>
  <si>
    <t>Les tâches attendues par chaque membre de l’équipe et les conditions particulières d’intervention sont expliquées</t>
  </si>
  <si>
    <t>Le travail des équipiers est contrôlé</t>
  </si>
  <si>
    <t>La mise en page est ergonomique</t>
  </si>
  <si>
    <t>Les consignes de structuration sont respectées</t>
  </si>
  <si>
    <t xml:space="preserve">Le fond du document est intelligible </t>
  </si>
  <si>
    <t>L'expression écrite est convenable</t>
  </si>
  <si>
    <t>Le vocabulaire professionnel est pertinent</t>
  </si>
  <si>
    <t>Le compte rendu est  illustré à l'aide de documents dont les sources sont citées</t>
  </si>
  <si>
    <t>L'analyse technique et/ou juridique est pertinente</t>
  </si>
  <si>
    <t>Encadrer et gérer une équipe</t>
  </si>
  <si>
    <t>Rédiger un compte rendu, y compris en anglais</t>
  </si>
  <si>
    <t>Organiser et planifier le travail</t>
  </si>
  <si>
    <t>Choisir le mode opératoire et le matériel</t>
  </si>
  <si>
    <t>Organiser un canevas</t>
  </si>
  <si>
    <t>Contrôler les appareils d’acquisition de données</t>
  </si>
  <si>
    <t>Préparer une implantation</t>
  </si>
  <si>
    <t>Évaluer le déboursé sec d’une opération</t>
  </si>
  <si>
    <t>Assurer la sécurité du chantier et des personnes</t>
  </si>
  <si>
    <t>Géo-référencer</t>
  </si>
  <si>
    <t>Réaliser un canevas</t>
  </si>
  <si>
    <t>Acquérir et enregistrer les données</t>
  </si>
  <si>
    <t>Ausculter des ouvrages</t>
  </si>
  <si>
    <t>Détecter des réseaux</t>
  </si>
  <si>
    <t>Collaborer à un projet d’aménagement de voiries et de réseaux</t>
  </si>
  <si>
    <t>Implanter</t>
  </si>
  <si>
    <t>Établir et suivre des demandes administratives</t>
  </si>
  <si>
    <t>Collaborer à un bornage et  à une reconnaissance de limites de propriété</t>
  </si>
  <si>
    <t>Collaborer à une division de la propriété</t>
  </si>
  <si>
    <t>Établir et suivre un document modificatif du parcellaire cadastral</t>
  </si>
  <si>
    <t>Assurer la relation avec sa hiérarchie</t>
  </si>
  <si>
    <t>Participer à la représentation et la promotion de l’entreprise</t>
  </si>
  <si>
    <t>Dialoguer avec les intervenants d’une affaire et les tiers</t>
  </si>
  <si>
    <t>Appliquer les mesures de prévention des risques à la mission</t>
  </si>
  <si>
    <t>Choisir des points</t>
  </si>
  <si>
    <t>Le travail des équipiers est organisé</t>
  </si>
  <si>
    <t>Préparer la mission</t>
  </si>
  <si>
    <t>Traduire le besoin du client et l’exprimer fonctionnellement</t>
  </si>
  <si>
    <t>Les données recueillies et exprimées sont pertinentes</t>
  </si>
  <si>
    <t>L’analyse fonctionnelle du besoin est réalisée</t>
  </si>
  <si>
    <t>Une liste des points d’étapes de la mission est dressée</t>
  </si>
  <si>
    <t>Le cahier des charges est pris en compte et/ou complété et/ou modifié</t>
  </si>
  <si>
    <t>Les interlocuteurs sont identifiés</t>
  </si>
  <si>
    <t>Les documents utiles sont identifiés</t>
  </si>
  <si>
    <t>Les demandes de documents et/ou d’informations sont faites</t>
  </si>
  <si>
    <t>Les documents sont recueillis</t>
  </si>
  <si>
    <t>Recueillir les documents et extraire les informations utiles à la mission</t>
  </si>
  <si>
    <t>Les informations extraites sont pertinentes</t>
  </si>
  <si>
    <t>Les informations sont classées de façon méthodique et thématique en respectant la logique du dossier</t>
  </si>
  <si>
    <t>Les différentes contraintes techniques et humaines sont identifiées</t>
  </si>
  <si>
    <t>Les contraintes règlementaires et environnementales sont identifiées</t>
  </si>
  <si>
    <t>Les contraintes économiques sont identifiées</t>
  </si>
  <si>
    <t>Exprimer les contraintes</t>
  </si>
  <si>
    <t>Planifier le travail</t>
  </si>
  <si>
    <t>Choisir les moyens d'acquisition</t>
  </si>
  <si>
    <t>Le calendrierprévisionnel de la mission est élaboré et/ou ajusté en fonction des aléas des travaux et des délais de procédure</t>
  </si>
  <si>
    <t>Les moyens d'acquisition sont adaptés à la mission et pertinents</t>
  </si>
  <si>
    <t>Décoder une représentation graphique</t>
  </si>
  <si>
    <t>Les informations associées aux objets sont identifiées et interprétées</t>
  </si>
  <si>
    <t>La finalité du document est identifiée</t>
  </si>
  <si>
    <t>Les informations pertinentes sont identifiées et interprétées</t>
  </si>
  <si>
    <t>Analyser un document</t>
  </si>
  <si>
    <t>Analyser des documents</t>
  </si>
  <si>
    <t>Déterminer les coûts d'une opération aux différentes phases de son avancement</t>
  </si>
  <si>
    <t>Établir le quantitatif de l’opération</t>
  </si>
  <si>
    <t>Établir le devis estimatif de l’opération</t>
  </si>
  <si>
    <t>Effectuer un bilan coût réel / prévisionnel pour retour d’expérience</t>
  </si>
  <si>
    <t>Les temps prévus sont correctement estimés</t>
  </si>
  <si>
    <t>Le quantitatif est élaboré</t>
  </si>
  <si>
    <t>L’ordre de grandeur des résultats est adapté à la situation</t>
  </si>
  <si>
    <t>Le devis estimatif est calculé et vérifié</t>
  </si>
  <si>
    <t>La différence entre les coûts est analysée et interprétée</t>
  </si>
  <si>
    <t>Les contrôles sont réalisés en respectant les protocoles du constructeur ou les règles de l'art</t>
  </si>
  <si>
    <t>Les résultats sont analysés en regard de la gamme de précision de l’appareil</t>
  </si>
  <si>
    <t>Contrôler un appareil</t>
  </si>
  <si>
    <t>Les défauts / erreurs mis en évidence sont corrigés ou mis en mémoire dans l’appareil</t>
  </si>
  <si>
    <t>La mise en révision est justifiée</t>
  </si>
  <si>
    <t>Les contrôles des éléments de lecture, enregistrement, stockage et alimentation sont effectués</t>
  </si>
  <si>
    <t>La mise en station (ou mise en place) du moyen d'acquisistion est correctement effectuée</t>
  </si>
  <si>
    <t>Les paramètres de configuration de l'appareil d'acquisition sont renseignés et contrôlés</t>
  </si>
  <si>
    <t>Les paramètres de configuration sont mis en œuvre</t>
  </si>
  <si>
    <t>Le mode opératoire est adapté</t>
  </si>
  <si>
    <t>La gestion des moyens de stockage et d’alimentation sont bien réalisés</t>
  </si>
  <si>
    <t>Le transfert des données est correctement assuré</t>
  </si>
  <si>
    <t>Mettre en œuvre  des moyens d’acquisition</t>
  </si>
  <si>
    <t>Installer l’appareil d’acquisition</t>
  </si>
  <si>
    <t>Mettre en œuvre des moyens d’acquisition de données</t>
  </si>
  <si>
    <t>Les emplacements des moyens d'acquisitions et des références sont pertinents</t>
  </si>
  <si>
    <t>La matérialisation est adaptée</t>
  </si>
  <si>
    <t>La matérialisation des points implantés est adaptée et conforme à la demande</t>
  </si>
  <si>
    <t>Le choix des points est adapté</t>
  </si>
  <si>
    <t>La densité des points est adaptée</t>
  </si>
  <si>
    <t>Positionner les moyens d'acquisition</t>
  </si>
  <si>
    <t>Matérialiser des positions</t>
  </si>
  <si>
    <t>Matérialiser des points d'implantation</t>
  </si>
  <si>
    <t>Choisir les points de détail</t>
  </si>
  <si>
    <t>La méthode est adaptée</t>
  </si>
  <si>
    <t>Les points de calage et les points de contrôle sont adaptés</t>
  </si>
  <si>
    <t>Les coordonnées des points sont exprimées dans le système de référence défini par le cahier des charges</t>
  </si>
  <si>
    <t>Le positionnement des éléments est fidèle à la réalité</t>
  </si>
  <si>
    <t>Les modes de représentation sont adaptés (coupe, plan, photographies, agrandissement, perspective)</t>
  </si>
  <si>
    <t>Le point de vue est pertinent</t>
  </si>
  <si>
    <t>Le croquis doit être exploitable par une tierce personne</t>
  </si>
  <si>
    <t>Les proportions sont adaptées au niveau de détail recherché</t>
  </si>
  <si>
    <t>Le niveau de détails du croquis est adapté à la mission</t>
  </si>
  <si>
    <t>L’ensemble des informations nécessaires est collecté et retranscrit</t>
  </si>
  <si>
    <t>Le croquis est orienté</t>
  </si>
  <si>
    <t>Établir un croquis</t>
  </si>
  <si>
    <t>Réaliser le traitement numérique des données</t>
  </si>
  <si>
    <t>La cohérence des données est vérifiée</t>
  </si>
  <si>
    <t>Les unités sont précisées et adaptées</t>
  </si>
  <si>
    <t>Les résultats sont exprimés dans le respect du cahier des charges</t>
  </si>
  <si>
    <t>Les tolérances sont calculées</t>
  </si>
  <si>
    <t>Les outils de calculs sont adaptés et maîtrisés</t>
  </si>
  <si>
    <t>Les méthodes de calcul sont adaptées  et maîtrisées</t>
  </si>
  <si>
    <t>Les assemblages de données sont réalisés</t>
  </si>
  <si>
    <t>Les sauvegardes des résultats, rendus exploitables, sont effectuées</t>
  </si>
  <si>
    <t>Le format des résultats est exportable ou conforme au cahier des charges</t>
  </si>
  <si>
    <t>Le contexte légal, réglementaire ou contractuel est respecté</t>
  </si>
  <si>
    <t>Les contrôles des calculs sont effectués et adaptés à la situation rencontrée</t>
  </si>
  <si>
    <t>La qualité  des résultats (précision et exactitude) est évaluée et conforme au cahier des charges</t>
  </si>
  <si>
    <t>Les sauvegardes des données de contrôle et indicateurs de qualité (EMQ, écarts…) sont effectuées</t>
  </si>
  <si>
    <t>Les contrôles sont faits et validés sur le terrain</t>
  </si>
  <si>
    <t>Contrôler un calcul</t>
  </si>
  <si>
    <t>Contrôler les mesures</t>
  </si>
  <si>
    <t>Contrôler des calculs, des mesures, une implantation</t>
  </si>
  <si>
    <t>Contrôler une implantation</t>
  </si>
  <si>
    <t>Les contrôles sont faits et validés au bureau</t>
  </si>
  <si>
    <t>Les données d’une implantation calculée sont contrôlées et mises à disposition</t>
  </si>
  <si>
    <t>La cohérence entre les calculs menés et les informations projet est vérifiée</t>
  </si>
  <si>
    <t>Différentes variantes sont proposées et conformes au cahier des charges</t>
  </si>
  <si>
    <t>La solution retenue est justifiée</t>
  </si>
  <si>
    <t>Proposer différentes solutions</t>
  </si>
  <si>
    <t>Concevoir et dimensionner un projet d’aménagement</t>
  </si>
  <si>
    <t>Concevoir, calculer, dimensionner (assainissement des eaux pluviales et des eaux usées, voirie, lots)</t>
  </si>
  <si>
    <t>La dimension environnementale, les principes de développement durable sont pris en compte</t>
  </si>
  <si>
    <t>Le secret professionnel  est préservé et les règles déontologiques sont respectées</t>
  </si>
  <si>
    <t>Élaborer et utiliser des supports de communication et/ou de promotion</t>
  </si>
  <si>
    <t>La présentation orale des supports de communication respecte un temps imparti</t>
  </si>
  <si>
    <t>La présentation orale des supports de communication est structurée</t>
  </si>
  <si>
    <t>Les supports de communication sont judicieusement utilisés</t>
  </si>
  <si>
    <t>L'expression est convenable</t>
  </si>
  <si>
    <t>Les informations transmises sont justes, exhaustives et valorisantes</t>
  </si>
  <si>
    <t>Les supports de communication sont bien organisés et illustrés à l'aide de documents dont les sources sont citées</t>
  </si>
  <si>
    <t>Les supports et outils de communication retenus sont adaptés au contexte et à l'interlocuteur</t>
  </si>
  <si>
    <t>Le vocabulaire spécifique est adapté</t>
  </si>
  <si>
    <t>Le formalisme est respecté</t>
  </si>
  <si>
    <t>Le document réalisé est adapté à la mission</t>
  </si>
  <si>
    <t>Toutes les informations nécessaires à la compréhension du document sont précisées</t>
  </si>
  <si>
    <t>La géométrie et les informations sont cohérentes sur l'ensemble documentaire</t>
  </si>
  <si>
    <t>Les échelles et le niveau de détail sont adaptés au cahier des charges</t>
  </si>
  <si>
    <t>Établir des documents administratifs, techniques et juridiques</t>
  </si>
  <si>
    <t>Etablir des documents numériques et graphiques (2D, 3D)</t>
  </si>
  <si>
    <t>Établir des documents professionnels</t>
  </si>
  <si>
    <t>Appliquer une charte numérique et graphique</t>
  </si>
  <si>
    <t>Utiliser les logiciels adaptés</t>
  </si>
  <si>
    <t>Les documents respectent le cahier des charges</t>
  </si>
  <si>
    <t>Le stockage des données du projet, leur transfert, leur format et dénomination sont organisés de façon conforme</t>
  </si>
  <si>
    <t>Vérifier que ce % &gt;= 60%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</si>
</sst>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indexed="10"/>
      <name val="Calibri"/>
      <family val="2"/>
      <scheme val="minor"/>
    </font>
    <font>
      <sz val="9"/>
      <name val="Calibri"/>
      <family val="2"/>
      <scheme val="minor"/>
    </font>
    <font>
      <sz val="10"/>
      <color indexed="12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color rgb="FFFF0000"/>
      <name val="Calibri"/>
      <family val="2"/>
      <scheme val="minor"/>
    </font>
    <font>
      <i/>
      <sz val="9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000000"/>
      <name val="Calibri"/>
      <family val="2"/>
    </font>
    <font>
      <sz val="10"/>
      <color theme="1"/>
      <name val="Calibri"/>
      <family val="2"/>
    </font>
    <font>
      <sz val="2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264">
    <xf numFmtId="0" fontId="0" fillId="0" borderId="0" xfId="0"/>
    <xf numFmtId="0" fontId="1" fillId="0" borderId="0" xfId="0" applyFont="1"/>
    <xf numFmtId="0" fontId="0" fillId="0" borderId="0" xfId="0"/>
    <xf numFmtId="0" fontId="0" fillId="0" borderId="0" xfId="0" applyFont="1"/>
    <xf numFmtId="0" fontId="6" fillId="0" borderId="18" xfId="0" applyFont="1" applyFill="1" applyBorder="1" applyAlignment="1">
      <alignment horizontal="justify" vertical="center"/>
    </xf>
    <xf numFmtId="0" fontId="6" fillId="0" borderId="21" xfId="0" applyFont="1" applyFill="1" applyBorder="1" applyAlignment="1">
      <alignment horizontal="justify" vertical="center"/>
    </xf>
    <xf numFmtId="0" fontId="6" fillId="0" borderId="23" xfId="0" applyFont="1" applyFill="1" applyBorder="1" applyAlignment="1">
      <alignment horizontal="justify" vertical="center"/>
    </xf>
    <xf numFmtId="0" fontId="6" fillId="0" borderId="22" xfId="0" applyFont="1" applyFill="1" applyBorder="1" applyAlignment="1">
      <alignment horizontal="justify" vertical="center"/>
    </xf>
    <xf numFmtId="0" fontId="6" fillId="0" borderId="22" xfId="0" applyFont="1" applyFill="1" applyBorder="1" applyAlignment="1">
      <alignment vertical="center" wrapText="1"/>
    </xf>
    <xf numFmtId="0" fontId="6" fillId="0" borderId="21" xfId="0" applyFont="1" applyFill="1" applyBorder="1" applyAlignment="1">
      <alignment vertical="center"/>
    </xf>
    <xf numFmtId="0" fontId="6" fillId="0" borderId="19" xfId="0" applyFont="1" applyFill="1" applyBorder="1" applyAlignment="1">
      <alignment horizontal="justify" vertical="center"/>
    </xf>
    <xf numFmtId="0" fontId="9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7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Fill="1"/>
    <xf numFmtId="0" fontId="9" fillId="0" borderId="0" xfId="0" applyFont="1" applyAlignment="1">
      <alignment horizontal="center" vertical="center"/>
    </xf>
    <xf numFmtId="0" fontId="10" fillId="0" borderId="34" xfId="0" applyFont="1" applyFill="1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22" xfId="0" applyFont="1" applyFill="1" applyBorder="1" applyAlignment="1">
      <alignment horizontal="left" vertical="center" wrapText="1"/>
    </xf>
    <xf numFmtId="0" fontId="9" fillId="3" borderId="12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6" fillId="0" borderId="21" xfId="0" applyFont="1" applyFill="1" applyBorder="1" applyAlignment="1">
      <alignment horizontal="left" vertical="center" wrapText="1"/>
    </xf>
    <xf numFmtId="0" fontId="9" fillId="3" borderId="8" xfId="0" applyFont="1" applyFill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6" fillId="0" borderId="8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vertical="center" wrapText="1"/>
    </xf>
    <xf numFmtId="0" fontId="6" fillId="0" borderId="20" xfId="0" applyFont="1" applyFill="1" applyBorder="1" applyAlignment="1">
      <alignment vertical="center"/>
    </xf>
    <xf numFmtId="0" fontId="9" fillId="3" borderId="11" xfId="0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6" fillId="0" borderId="25" xfId="0" applyFont="1" applyFill="1" applyBorder="1" applyAlignment="1">
      <alignment horizontal="justify" vertical="center"/>
    </xf>
    <xf numFmtId="0" fontId="6" fillId="0" borderId="8" xfId="0" applyFont="1" applyBorder="1" applyAlignment="1">
      <alignment horizontal="justify" vertical="center" wrapText="1"/>
    </xf>
    <xf numFmtId="0" fontId="9" fillId="3" borderId="5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10" fillId="0" borderId="34" xfId="0" applyFont="1" applyFill="1" applyBorder="1" applyAlignment="1">
      <alignment horizontal="center" vertical="center"/>
    </xf>
    <xf numFmtId="0" fontId="6" fillId="0" borderId="12" xfId="0" applyFont="1" applyBorder="1" applyAlignment="1">
      <alignment vertical="center" wrapText="1"/>
    </xf>
    <xf numFmtId="0" fontId="6" fillId="0" borderId="22" xfId="0" applyFont="1" applyFill="1" applyBorder="1" applyAlignment="1">
      <alignment horizontal="justify" vertical="center" wrapText="1"/>
    </xf>
    <xf numFmtId="0" fontId="6" fillId="0" borderId="14" xfId="0" applyFont="1" applyBorder="1" applyAlignment="1">
      <alignment vertical="center" wrapText="1"/>
    </xf>
    <xf numFmtId="0" fontId="6" fillId="0" borderId="19" xfId="0" applyFont="1" applyFill="1" applyBorder="1" applyAlignment="1">
      <alignment horizontal="justify" vertical="center" wrapText="1"/>
    </xf>
    <xf numFmtId="0" fontId="6" fillId="0" borderId="8" xfId="0" applyFont="1" applyBorder="1" applyAlignment="1">
      <alignment vertical="center" wrapText="1"/>
    </xf>
    <xf numFmtId="0" fontId="6" fillId="0" borderId="21" xfId="0" applyFont="1" applyFill="1" applyBorder="1" applyAlignment="1">
      <alignment horizontal="justify" vertical="center" wrapText="1"/>
    </xf>
    <xf numFmtId="0" fontId="6" fillId="0" borderId="21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horizontal="center" vertical="center"/>
    </xf>
    <xf numFmtId="0" fontId="10" fillId="0" borderId="35" xfId="0" applyFont="1" applyBorder="1" applyAlignment="1">
      <alignment wrapText="1"/>
    </xf>
    <xf numFmtId="0" fontId="10" fillId="0" borderId="34" xfId="0" applyFont="1" applyBorder="1" applyAlignment="1"/>
    <xf numFmtId="0" fontId="10" fillId="0" borderId="36" xfId="0" applyFont="1" applyBorder="1" applyAlignment="1">
      <alignment wrapText="1"/>
    </xf>
    <xf numFmtId="0" fontId="10" fillId="0" borderId="36" xfId="0" applyFont="1" applyBorder="1" applyAlignment="1"/>
    <xf numFmtId="0" fontId="7" fillId="2" borderId="8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0" fillId="4" borderId="32" xfId="0" applyFill="1" applyBorder="1"/>
    <xf numFmtId="0" fontId="0" fillId="4" borderId="15" xfId="0" applyFill="1" applyBorder="1"/>
    <xf numFmtId="0" fontId="0" fillId="4" borderId="6" xfId="0" applyFill="1" applyBorder="1"/>
    <xf numFmtId="0" fontId="0" fillId="4" borderId="7" xfId="0" applyFill="1" applyBorder="1"/>
    <xf numFmtId="0" fontId="0" fillId="0" borderId="6" xfId="0" applyBorder="1"/>
    <xf numFmtId="0" fontId="3" fillId="0" borderId="7" xfId="0" applyFont="1" applyBorder="1" applyAlignment="1">
      <alignment horizontal="center" vertical="center"/>
    </xf>
    <xf numFmtId="0" fontId="0" fillId="4" borderId="27" xfId="0" applyFill="1" applyBorder="1"/>
    <xf numFmtId="0" fontId="0" fillId="4" borderId="30" xfId="0" applyFill="1" applyBorder="1"/>
    <xf numFmtId="0" fontId="3" fillId="0" borderId="4" xfId="0" applyFont="1" applyBorder="1" applyAlignment="1">
      <alignment horizontal="center" vertical="center"/>
    </xf>
    <xf numFmtId="0" fontId="0" fillId="0" borderId="5" xfId="0" applyBorder="1"/>
    <xf numFmtId="0" fontId="3" fillId="0" borderId="6" xfId="0" applyFont="1" applyBorder="1" applyAlignment="1">
      <alignment horizontal="center" vertical="center"/>
    </xf>
    <xf numFmtId="0" fontId="0" fillId="0" borderId="7" xfId="0" applyBorder="1"/>
    <xf numFmtId="0" fontId="3" fillId="0" borderId="9" xfId="0" applyFont="1" applyBorder="1" applyAlignment="1">
      <alignment horizontal="center" vertical="center"/>
    </xf>
    <xf numFmtId="0" fontId="0" fillId="0" borderId="10" xfId="0" applyBorder="1"/>
    <xf numFmtId="0" fontId="3" fillId="0" borderId="32" xfId="0" applyFont="1" applyFill="1" applyBorder="1" applyAlignment="1">
      <alignment horizontal="center" vertical="center"/>
    </xf>
    <xf numFmtId="0" fontId="0" fillId="0" borderId="15" xfId="0" applyFill="1" applyBorder="1"/>
    <xf numFmtId="0" fontId="3" fillId="0" borderId="6" xfId="0" applyFont="1" applyFill="1" applyBorder="1" applyAlignment="1">
      <alignment horizontal="center" vertical="center"/>
    </xf>
    <xf numFmtId="0" fontId="0" fillId="0" borderId="7" xfId="0" applyFill="1" applyBorder="1"/>
    <xf numFmtId="0" fontId="3" fillId="0" borderId="27" xfId="0" applyFont="1" applyFill="1" applyBorder="1" applyAlignment="1">
      <alignment horizontal="center" vertical="center"/>
    </xf>
    <xf numFmtId="0" fontId="0" fillId="0" borderId="30" xfId="0" applyFill="1" applyBorder="1"/>
    <xf numFmtId="0" fontId="0" fillId="4" borderId="4" xfId="0" applyFill="1" applyBorder="1"/>
    <xf numFmtId="0" fontId="0" fillId="4" borderId="5" xfId="0" applyFill="1" applyBorder="1"/>
    <xf numFmtId="0" fontId="0" fillId="4" borderId="9" xfId="0" applyFill="1" applyBorder="1"/>
    <xf numFmtId="0" fontId="0" fillId="4" borderId="10" xfId="0" applyFill="1" applyBorder="1"/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9" xfId="0" applyBorder="1"/>
    <xf numFmtId="0" fontId="0" fillId="0" borderId="1" xfId="0" applyBorder="1"/>
    <xf numFmtId="0" fontId="0" fillId="0" borderId="3" xfId="0" applyBorder="1"/>
    <xf numFmtId="0" fontId="5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13" fillId="0" borderId="0" xfId="0" applyFont="1"/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textRotation="90" wrapText="1"/>
    </xf>
    <xf numFmtId="0" fontId="14" fillId="0" borderId="0" xfId="0" applyFont="1" applyAlignment="1">
      <alignment horizontal="center" vertical="center" textRotation="90" wrapText="1"/>
    </xf>
    <xf numFmtId="0" fontId="0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/>
    </xf>
    <xf numFmtId="2" fontId="1" fillId="0" borderId="8" xfId="1" applyNumberFormat="1" applyFont="1" applyFill="1" applyBorder="1"/>
    <xf numFmtId="0" fontId="13" fillId="0" borderId="0" xfId="0" applyFont="1" applyFill="1"/>
    <xf numFmtId="9" fontId="13" fillId="0" borderId="0" xfId="0" applyNumberFormat="1" applyFont="1"/>
    <xf numFmtId="0" fontId="0" fillId="0" borderId="8" xfId="0" applyFont="1" applyFill="1" applyBorder="1" applyAlignment="1">
      <alignment horizont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right" vertical="center"/>
    </xf>
    <xf numFmtId="0" fontId="16" fillId="0" borderId="0" xfId="0" applyFont="1" applyBorder="1" applyAlignment="1">
      <alignment horizontal="center" vertical="center"/>
    </xf>
    <xf numFmtId="9" fontId="17" fillId="0" borderId="0" xfId="0" applyNumberFormat="1" applyFont="1" applyBorder="1" applyAlignment="1">
      <alignment vertical="center"/>
    </xf>
    <xf numFmtId="0" fontId="18" fillId="0" borderId="0" xfId="0" applyFont="1" applyBorder="1" applyAlignment="1">
      <alignment horizontal="right" vertical="center"/>
    </xf>
    <xf numFmtId="9" fontId="20" fillId="0" borderId="0" xfId="0" applyNumberFormat="1" applyFont="1" applyBorder="1" applyAlignment="1">
      <alignment vertical="center"/>
    </xf>
    <xf numFmtId="0" fontId="16" fillId="0" borderId="0" xfId="0" applyFont="1" applyBorder="1" applyAlignment="1" applyProtection="1">
      <alignment vertical="top" wrapText="1"/>
      <protection locked="0"/>
    </xf>
    <xf numFmtId="0" fontId="16" fillId="0" borderId="0" xfId="0" applyFont="1" applyFill="1" applyBorder="1" applyAlignment="1" applyProtection="1">
      <alignment vertical="top" wrapText="1"/>
      <protection locked="0"/>
    </xf>
    <xf numFmtId="0" fontId="16" fillId="0" borderId="0" xfId="0" applyFont="1" applyBorder="1" applyAlignment="1" applyProtection="1">
      <alignment horizontal="center" vertical="top" wrapText="1"/>
      <protection locked="0"/>
    </xf>
    <xf numFmtId="0" fontId="22" fillId="0" borderId="0" xfId="0" applyFont="1" applyBorder="1" applyAlignment="1">
      <alignment horizontal="center" vertical="center"/>
    </xf>
    <xf numFmtId="0" fontId="0" fillId="0" borderId="0" xfId="0" applyBorder="1"/>
    <xf numFmtId="0" fontId="16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0" xfId="0" applyBorder="1" applyAlignment="1"/>
    <xf numFmtId="9" fontId="0" fillId="0" borderId="0" xfId="0" applyNumberFormat="1"/>
    <xf numFmtId="0" fontId="24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9" fontId="1" fillId="0" borderId="8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26" fillId="0" borderId="0" xfId="0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/>
    </xf>
    <xf numFmtId="0" fontId="6" fillId="0" borderId="46" xfId="0" applyFont="1" applyFill="1" applyBorder="1" applyAlignment="1">
      <alignment horizontal="justify" vertical="center"/>
    </xf>
    <xf numFmtId="0" fontId="10" fillId="5" borderId="13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justify" vertical="center"/>
    </xf>
    <xf numFmtId="0" fontId="6" fillId="0" borderId="7" xfId="0" applyFont="1" applyFill="1" applyBorder="1" applyAlignment="1">
      <alignment horizontal="justify" vertical="center"/>
    </xf>
    <xf numFmtId="0" fontId="6" fillId="0" borderId="10" xfId="0" applyFont="1" applyFill="1" applyBorder="1" applyAlignment="1">
      <alignment horizontal="justify" vertical="center"/>
    </xf>
    <xf numFmtId="0" fontId="7" fillId="0" borderId="32" xfId="0" applyFont="1" applyFill="1" applyBorder="1" applyAlignment="1">
      <alignment horizontal="center" vertical="center" wrapText="1"/>
    </xf>
    <xf numFmtId="0" fontId="25" fillId="7" borderId="6" xfId="0" applyFont="1" applyFill="1" applyBorder="1" applyAlignment="1">
      <alignment horizontal="center" vertical="center"/>
    </xf>
    <xf numFmtId="0" fontId="26" fillId="7" borderId="7" xfId="0" applyFont="1" applyFill="1" applyBorder="1" applyAlignment="1">
      <alignment horizontal="left" vertical="center" wrapText="1"/>
    </xf>
    <xf numFmtId="0" fontId="25" fillId="7" borderId="7" xfId="0" applyFont="1" applyFill="1" applyBorder="1" applyAlignment="1">
      <alignment horizontal="left" vertical="center" wrapText="1"/>
    </xf>
    <xf numFmtId="0" fontId="25" fillId="7" borderId="9" xfId="0" applyFont="1" applyFill="1" applyBorder="1" applyAlignment="1">
      <alignment horizontal="center" vertical="center"/>
    </xf>
    <xf numFmtId="0" fontId="25" fillId="7" borderId="1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vertical="center" wrapText="1"/>
    </xf>
    <xf numFmtId="0" fontId="3" fillId="8" borderId="4" xfId="0" applyFont="1" applyFill="1" applyBorder="1" applyAlignment="1">
      <alignment horizontal="center" wrapText="1"/>
    </xf>
    <xf numFmtId="0" fontId="3" fillId="8" borderId="5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justify" vertical="center"/>
    </xf>
    <xf numFmtId="0" fontId="10" fillId="5" borderId="1" xfId="0" applyFont="1" applyFill="1" applyBorder="1" applyAlignment="1">
      <alignment vertical="center"/>
    </xf>
    <xf numFmtId="0" fontId="6" fillId="5" borderId="37" xfId="0" applyFont="1" applyFill="1" applyBorder="1" applyAlignment="1">
      <alignment vertical="center" wrapText="1"/>
    </xf>
    <xf numFmtId="0" fontId="6" fillId="5" borderId="36" xfId="0" applyFont="1" applyFill="1" applyBorder="1" applyAlignment="1">
      <alignment vertical="center"/>
    </xf>
    <xf numFmtId="0" fontId="6" fillId="5" borderId="37" xfId="0" applyFont="1" applyFill="1" applyBorder="1" applyAlignment="1">
      <alignment vertical="center"/>
    </xf>
    <xf numFmtId="0" fontId="7" fillId="5" borderId="36" xfId="0" applyFont="1" applyFill="1" applyBorder="1" applyAlignment="1">
      <alignment vertical="center" wrapText="1"/>
    </xf>
    <xf numFmtId="0" fontId="7" fillId="5" borderId="37" xfId="0" applyFont="1" applyFill="1" applyBorder="1" applyAlignment="1">
      <alignment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vertical="center" wrapText="1"/>
    </xf>
    <xf numFmtId="0" fontId="6" fillId="5" borderId="36" xfId="0" applyFont="1" applyFill="1" applyBorder="1" applyAlignment="1">
      <alignment vertical="center" wrapText="1"/>
    </xf>
    <xf numFmtId="0" fontId="0" fillId="0" borderId="8" xfId="0" applyBorder="1"/>
    <xf numFmtId="0" fontId="0" fillId="0" borderId="28" xfId="0" applyBorder="1"/>
    <xf numFmtId="0" fontId="0" fillId="0" borderId="14" xfId="0" applyBorder="1"/>
    <xf numFmtId="0" fontId="10" fillId="5" borderId="34" xfId="0" applyFont="1" applyFill="1" applyBorder="1" applyAlignment="1">
      <alignment vertical="center" wrapText="1"/>
    </xf>
    <xf numFmtId="0" fontId="10" fillId="5" borderId="34" xfId="0" applyFont="1" applyFill="1" applyBorder="1" applyAlignment="1">
      <alignment vertical="center"/>
    </xf>
    <xf numFmtId="0" fontId="0" fillId="0" borderId="26" xfId="0" applyBorder="1"/>
    <xf numFmtId="9" fontId="1" fillId="0" borderId="28" xfId="0" applyNumberFormat="1" applyFont="1" applyFill="1" applyBorder="1" applyAlignment="1">
      <alignment horizontal="center" vertical="center"/>
    </xf>
    <xf numFmtId="9" fontId="0" fillId="5" borderId="38" xfId="0" applyNumberFormat="1" applyFont="1" applyFill="1" applyBorder="1" applyAlignment="1">
      <alignment horizontal="center" vertical="center"/>
    </xf>
    <xf numFmtId="2" fontId="1" fillId="0" borderId="28" xfId="1" applyNumberFormat="1" applyFont="1" applyFill="1" applyBorder="1"/>
    <xf numFmtId="2" fontId="0" fillId="5" borderId="38" xfId="0" applyNumberFormat="1" applyFill="1" applyBorder="1" applyAlignment="1">
      <alignment horizontal="center" vertical="center"/>
    </xf>
    <xf numFmtId="9" fontId="1" fillId="0" borderId="14" xfId="0" applyNumberFormat="1" applyFont="1" applyFill="1" applyBorder="1" applyAlignment="1">
      <alignment horizontal="center" vertical="center"/>
    </xf>
    <xf numFmtId="2" fontId="1" fillId="0" borderId="14" xfId="1" applyNumberFormat="1" applyFont="1" applyFill="1" applyBorder="1"/>
    <xf numFmtId="9" fontId="1" fillId="0" borderId="26" xfId="0" applyNumberFormat="1" applyFont="1" applyFill="1" applyBorder="1" applyAlignment="1">
      <alignment horizontal="center" vertical="center"/>
    </xf>
    <xf numFmtId="2" fontId="1" fillId="0" borderId="26" xfId="1" applyNumberFormat="1" applyFont="1" applyFill="1" applyBorder="1"/>
    <xf numFmtId="0" fontId="3" fillId="0" borderId="28" xfId="0" applyFont="1" applyBorder="1" applyAlignment="1">
      <alignment horizontal="center" vertical="center" wrapText="1"/>
    </xf>
    <xf numFmtId="9" fontId="29" fillId="0" borderId="47" xfId="1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11" fillId="0" borderId="0" xfId="0" applyFont="1" applyAlignment="1">
      <alignment horizontal="center"/>
    </xf>
    <xf numFmtId="0" fontId="10" fillId="0" borderId="35" xfId="0" applyFont="1" applyBorder="1" applyAlignment="1">
      <alignment horizontal="center" wrapText="1"/>
    </xf>
    <xf numFmtId="0" fontId="10" fillId="0" borderId="31" xfId="0" applyFont="1" applyBorder="1" applyAlignment="1">
      <alignment horizontal="center" wrapText="1"/>
    </xf>
    <xf numFmtId="0" fontId="10" fillId="0" borderId="34" xfId="0" applyFont="1" applyBorder="1" applyAlignment="1">
      <alignment horizontal="center"/>
    </xf>
    <xf numFmtId="0" fontId="10" fillId="0" borderId="31" xfId="0" applyFont="1" applyBorder="1" applyAlignment="1">
      <alignment horizontal="center"/>
    </xf>
    <xf numFmtId="0" fontId="10" fillId="2" borderId="4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0" borderId="28" xfId="0" applyFont="1" applyBorder="1" applyAlignment="1">
      <alignment horizontal="left" vertical="center" wrapText="1"/>
    </xf>
    <xf numFmtId="0" fontId="6" fillId="0" borderId="26" xfId="0" applyFont="1" applyBorder="1" applyAlignment="1">
      <alignment horizontal="left" vertical="center" wrapText="1"/>
    </xf>
    <xf numFmtId="0" fontId="6" fillId="0" borderId="29" xfId="0" applyFont="1" applyBorder="1" applyAlignment="1">
      <alignment horizontal="left" vertical="center" wrapText="1"/>
    </xf>
    <xf numFmtId="0" fontId="10" fillId="2" borderId="32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left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7" fillId="2" borderId="1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10" fillId="0" borderId="35" xfId="0" applyFont="1" applyBorder="1" applyAlignment="1">
      <alignment horizontal="center"/>
    </xf>
    <xf numFmtId="0" fontId="6" fillId="5" borderId="34" xfId="0" applyFont="1" applyFill="1" applyBorder="1" applyAlignment="1">
      <alignment horizontal="left" vertical="center" wrapText="1"/>
    </xf>
    <xf numFmtId="0" fontId="6" fillId="5" borderId="37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32" xfId="0" applyFont="1" applyFill="1" applyBorder="1" applyAlignment="1">
      <alignment horizontal="center" vertical="center" wrapText="1"/>
    </xf>
    <xf numFmtId="0" fontId="27" fillId="8" borderId="47" xfId="0" applyFont="1" applyFill="1" applyBorder="1" applyAlignment="1">
      <alignment horizontal="center" vertical="center" wrapText="1"/>
    </xf>
    <xf numFmtId="0" fontId="27" fillId="8" borderId="48" xfId="0" applyFont="1" applyFill="1" applyBorder="1" applyAlignment="1">
      <alignment horizontal="center" vertical="center" wrapText="1"/>
    </xf>
    <xf numFmtId="0" fontId="27" fillId="8" borderId="49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5" borderId="35" xfId="0" applyFont="1" applyFill="1" applyBorder="1" applyAlignment="1">
      <alignment horizontal="center" wrapText="1"/>
    </xf>
    <xf numFmtId="0" fontId="7" fillId="5" borderId="36" xfId="0" applyFont="1" applyFill="1" applyBorder="1" applyAlignment="1">
      <alignment horizontal="center" wrapText="1"/>
    </xf>
    <xf numFmtId="0" fontId="7" fillId="5" borderId="37" xfId="0" applyFont="1" applyFill="1" applyBorder="1" applyAlignment="1">
      <alignment horizontal="center" wrapText="1"/>
    </xf>
    <xf numFmtId="0" fontId="18" fillId="0" borderId="39" xfId="0" applyFont="1" applyBorder="1" applyAlignment="1">
      <alignment horizontal="center" vertical="center" wrapText="1"/>
    </xf>
    <xf numFmtId="0" fontId="18" fillId="0" borderId="40" xfId="0" applyFont="1" applyBorder="1" applyAlignment="1">
      <alignment horizontal="center" vertical="center" wrapText="1"/>
    </xf>
    <xf numFmtId="0" fontId="18" fillId="0" borderId="41" xfId="0" applyFont="1" applyBorder="1" applyAlignment="1">
      <alignment horizontal="center" vertical="center" wrapText="1"/>
    </xf>
    <xf numFmtId="0" fontId="6" fillId="0" borderId="45" xfId="0" applyFont="1" applyBorder="1" applyAlignment="1" applyProtection="1">
      <alignment horizontal="center" vertical="center" wrapText="1"/>
      <protection locked="0"/>
    </xf>
    <xf numFmtId="0" fontId="6" fillId="0" borderId="33" xfId="0" applyFont="1" applyBorder="1" applyAlignment="1" applyProtection="1">
      <alignment horizontal="center" vertical="center" wrapText="1"/>
      <protection locked="0"/>
    </xf>
    <xf numFmtId="0" fontId="6" fillId="0" borderId="50" xfId="0" applyFont="1" applyBorder="1" applyAlignment="1" applyProtection="1">
      <alignment horizontal="center" vertical="center" wrapText="1"/>
      <protection locked="0"/>
    </xf>
    <xf numFmtId="0" fontId="6" fillId="0" borderId="42" xfId="0" applyFont="1" applyBorder="1" applyAlignment="1" applyProtection="1">
      <alignment horizontal="center" vertical="center" wrapText="1"/>
      <protection locked="0"/>
    </xf>
    <xf numFmtId="0" fontId="6" fillId="0" borderId="43" xfId="0" applyFont="1" applyBorder="1" applyAlignment="1" applyProtection="1">
      <alignment horizontal="center" vertical="center" wrapText="1"/>
      <protection locked="0"/>
    </xf>
    <xf numFmtId="0" fontId="6" fillId="0" borderId="44" xfId="0" applyFont="1" applyBorder="1" applyAlignment="1" applyProtection="1">
      <alignment horizontal="center" vertical="center" wrapText="1"/>
      <protection locked="0"/>
    </xf>
    <xf numFmtId="14" fontId="23" fillId="0" borderId="0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right" vertical="center" wrapText="1"/>
    </xf>
    <xf numFmtId="164" fontId="9" fillId="0" borderId="35" xfId="0" applyNumberFormat="1" applyFont="1" applyFill="1" applyBorder="1" applyAlignment="1">
      <alignment horizontal="center" vertical="center"/>
    </xf>
    <xf numFmtId="164" fontId="9" fillId="0" borderId="37" xfId="0" applyNumberFormat="1" applyFont="1" applyFill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164" fontId="19" fillId="0" borderId="35" xfId="0" applyNumberFormat="1" applyFont="1" applyBorder="1" applyAlignment="1" applyProtection="1">
      <alignment horizontal="center" vertical="center"/>
      <protection locked="0"/>
    </xf>
    <xf numFmtId="164" fontId="19" fillId="0" borderId="37" xfId="0" applyNumberFormat="1" applyFont="1" applyBorder="1" applyAlignment="1" applyProtection="1">
      <alignment horizontal="center" vertical="center"/>
      <protection locked="0"/>
    </xf>
    <xf numFmtId="0" fontId="19" fillId="0" borderId="36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 vertical="center"/>
    </xf>
    <xf numFmtId="0" fontId="21" fillId="0" borderId="0" xfId="0" applyFont="1" applyBorder="1" applyAlignment="1">
      <alignment horizontal="right" vertical="center"/>
    </xf>
    <xf numFmtId="0" fontId="18" fillId="6" borderId="39" xfId="0" applyFont="1" applyFill="1" applyBorder="1" applyAlignment="1">
      <alignment horizontal="center" vertical="center"/>
    </xf>
    <xf numFmtId="0" fontId="18" fillId="6" borderId="40" xfId="0" applyFont="1" applyFill="1" applyBorder="1" applyAlignment="1">
      <alignment horizontal="center" vertical="center"/>
    </xf>
    <xf numFmtId="0" fontId="18" fillId="6" borderId="41" xfId="0" applyFont="1" applyFill="1" applyBorder="1" applyAlignment="1">
      <alignment horizontal="center" vertical="center"/>
    </xf>
    <xf numFmtId="0" fontId="18" fillId="0" borderId="39" xfId="0" applyFont="1" applyBorder="1" applyAlignment="1">
      <alignment horizontal="center" vertical="center"/>
    </xf>
    <xf numFmtId="0" fontId="18" fillId="0" borderId="40" xfId="0" applyFont="1" applyBorder="1" applyAlignment="1">
      <alignment horizontal="center" vertical="center"/>
    </xf>
    <xf numFmtId="0" fontId="18" fillId="0" borderId="41" xfId="0" applyFont="1" applyBorder="1" applyAlignment="1">
      <alignment horizontal="center" vertical="center"/>
    </xf>
    <xf numFmtId="0" fontId="16" fillId="0" borderId="42" xfId="0" applyFont="1" applyBorder="1" applyAlignment="1" applyProtection="1">
      <alignment horizontal="center" vertical="top" wrapText="1"/>
      <protection locked="0"/>
    </xf>
    <xf numFmtId="0" fontId="16" fillId="0" borderId="43" xfId="0" applyFont="1" applyBorder="1" applyAlignment="1" applyProtection="1">
      <alignment horizontal="center" vertical="top" wrapText="1"/>
      <protection locked="0"/>
    </xf>
    <xf numFmtId="0" fontId="16" fillId="0" borderId="44" xfId="0" applyFont="1" applyBorder="1" applyAlignment="1" applyProtection="1">
      <alignment horizontal="center" vertical="top" wrapText="1"/>
      <protection locked="0"/>
    </xf>
    <xf numFmtId="14" fontId="17" fillId="0" borderId="42" xfId="0" applyNumberFormat="1" applyFont="1" applyBorder="1" applyAlignment="1" applyProtection="1">
      <alignment horizontal="center" vertical="center"/>
      <protection locked="0"/>
    </xf>
    <xf numFmtId="14" fontId="17" fillId="0" borderId="43" xfId="0" applyNumberFormat="1" applyFont="1" applyBorder="1" applyAlignment="1" applyProtection="1">
      <alignment horizontal="center" vertical="center"/>
      <protection locked="0"/>
    </xf>
    <xf numFmtId="14" fontId="17" fillId="0" borderId="44" xfId="0" applyNumberFormat="1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35" xfId="0" applyFont="1" applyFill="1" applyBorder="1" applyAlignment="1">
      <alignment horizontal="center" vertical="center" wrapText="1"/>
    </xf>
    <xf numFmtId="0" fontId="5" fillId="0" borderId="36" xfId="0" applyFont="1" applyFill="1" applyBorder="1" applyAlignment="1">
      <alignment horizontal="center" vertical="center" wrapText="1"/>
    </xf>
    <xf numFmtId="0" fontId="5" fillId="0" borderId="37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left" vertical="center"/>
    </xf>
    <xf numFmtId="0" fontId="6" fillId="0" borderId="28" xfId="0" applyFont="1" applyBorder="1" applyAlignment="1">
      <alignment horizontal="left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124125643045601E-2"/>
          <c:y val="5.6557446448226231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'Grille U62'!$Q$15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CC-413C-AB7B-445EE1547129}"/>
            </c:ext>
          </c:extLst>
        </c:ser>
        <c:ser>
          <c:idx val="1"/>
          <c:order val="1"/>
          <c:invertIfNegative val="0"/>
          <c:val>
            <c:numRef>
              <c:f>'Grille U62'!$Q$16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AA-4059-AB93-F9112044828E}"/>
            </c:ext>
          </c:extLst>
        </c:ser>
        <c:ser>
          <c:idx val="2"/>
          <c:order val="2"/>
          <c:invertIfNegative val="0"/>
          <c:val>
            <c:numRef>
              <c:f>'Grille U62'!$Q$17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AA-4059-AB93-F911204482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"/>
        <c:overlap val="-83"/>
        <c:axId val="91205632"/>
        <c:axId val="91207168"/>
      </c:barChart>
      <c:catAx>
        <c:axId val="91205632"/>
        <c:scaling>
          <c:orientation val="maxMin"/>
        </c:scaling>
        <c:delete val="1"/>
        <c:axPos val="l"/>
        <c:majorTickMark val="out"/>
        <c:minorTickMark val="none"/>
        <c:tickLblPos val="nextTo"/>
        <c:crossAx val="91207168"/>
        <c:crosses val="autoZero"/>
        <c:auto val="1"/>
        <c:lblAlgn val="ctr"/>
        <c:lblOffset val="100"/>
        <c:noMultiLvlLbl val="0"/>
      </c:catAx>
      <c:valAx>
        <c:axId val="91207168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91205632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124125643045601E-2"/>
          <c:y val="5.6557446448226231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'Grille U62'!$Q$4:$Q$11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63-45DA-AB0B-7BB4628C46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overlap val="-82"/>
        <c:axId val="91214976"/>
        <c:axId val="91216512"/>
      </c:barChart>
      <c:catAx>
        <c:axId val="9121497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extTo"/>
        <c:crossAx val="91216512"/>
        <c:crosses val="autoZero"/>
        <c:auto val="1"/>
        <c:lblAlgn val="ctr"/>
        <c:lblOffset val="100"/>
        <c:noMultiLvlLbl val="0"/>
      </c:catAx>
      <c:valAx>
        <c:axId val="91216512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91214976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124125643045601E-2"/>
          <c:y val="5.6557446448226231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'Grille U62'!$Q$13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48-4BE0-B8D6-8532B01DA7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overlap val="-83"/>
        <c:axId val="93653248"/>
        <c:axId val="93655040"/>
      </c:barChart>
      <c:catAx>
        <c:axId val="93653248"/>
        <c:scaling>
          <c:orientation val="maxMin"/>
        </c:scaling>
        <c:delete val="1"/>
        <c:axPos val="l"/>
        <c:majorTickMark val="out"/>
        <c:minorTickMark val="none"/>
        <c:tickLblPos val="nextTo"/>
        <c:crossAx val="93655040"/>
        <c:crosses val="autoZero"/>
        <c:auto val="1"/>
        <c:lblAlgn val="ctr"/>
        <c:lblOffset val="100"/>
        <c:noMultiLvlLbl val="0"/>
      </c:catAx>
      <c:valAx>
        <c:axId val="93655040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93653248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124125643045601E-2"/>
          <c:y val="5.6557446448226231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'Grille U62'!$Q$19:$Q$34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E7-430F-84AE-32999C8A05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overlap val="-82"/>
        <c:axId val="93662592"/>
        <c:axId val="93680768"/>
      </c:barChart>
      <c:catAx>
        <c:axId val="9366259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extTo"/>
        <c:crossAx val="93680768"/>
        <c:crosses val="autoZero"/>
        <c:auto val="1"/>
        <c:lblAlgn val="ctr"/>
        <c:lblOffset val="100"/>
        <c:noMultiLvlLbl val="0"/>
      </c:catAx>
      <c:valAx>
        <c:axId val="93680768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93662592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214313</xdr:colOff>
      <xdr:row>5</xdr:row>
      <xdr:rowOff>130969</xdr:rowOff>
    </xdr:from>
    <xdr:to>
      <xdr:col>3</xdr:col>
      <xdr:colOff>1547813</xdr:colOff>
      <xdr:row>6</xdr:row>
      <xdr:rowOff>214313</xdr:rowOff>
    </xdr:to>
    <xdr:sp macro="" textlink="">
      <xdr:nvSpPr>
        <xdr:cNvPr id="2" name="Flèche droit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5119688" y="1397794"/>
          <a:ext cx="1333500" cy="464344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152400</xdr:colOff>
      <xdr:row>14</xdr:row>
      <xdr:rowOff>9525</xdr:rowOff>
    </xdr:from>
    <xdr:to>
      <xdr:col>3</xdr:col>
      <xdr:colOff>1485900</xdr:colOff>
      <xdr:row>15</xdr:row>
      <xdr:rowOff>211932</xdr:rowOff>
    </xdr:to>
    <xdr:sp macro="" textlink="">
      <xdr:nvSpPr>
        <xdr:cNvPr id="3" name="Flèche droit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5057775" y="4124325"/>
          <a:ext cx="1333500" cy="46910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161926</xdr:colOff>
      <xdr:row>17</xdr:row>
      <xdr:rowOff>42862</xdr:rowOff>
    </xdr:from>
    <xdr:to>
      <xdr:col>3</xdr:col>
      <xdr:colOff>1495426</xdr:colOff>
      <xdr:row>18</xdr:row>
      <xdr:rowOff>245269</xdr:rowOff>
    </xdr:to>
    <xdr:sp macro="" textlink="">
      <xdr:nvSpPr>
        <xdr:cNvPr id="4" name="Flèche droit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5067301" y="5033962"/>
          <a:ext cx="1333500" cy="46910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147638</xdr:colOff>
      <xdr:row>21</xdr:row>
      <xdr:rowOff>52387</xdr:rowOff>
    </xdr:from>
    <xdr:to>
      <xdr:col>3</xdr:col>
      <xdr:colOff>1481138</xdr:colOff>
      <xdr:row>22</xdr:row>
      <xdr:rowOff>4762</xdr:rowOff>
    </xdr:to>
    <xdr:sp macro="" textlink="">
      <xdr:nvSpPr>
        <xdr:cNvPr id="5" name="Flèche droit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5053013" y="6472237"/>
          <a:ext cx="1333500" cy="4667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157163</xdr:colOff>
      <xdr:row>23</xdr:row>
      <xdr:rowOff>359569</xdr:rowOff>
    </xdr:from>
    <xdr:to>
      <xdr:col>3</xdr:col>
      <xdr:colOff>1490663</xdr:colOff>
      <xdr:row>24</xdr:row>
      <xdr:rowOff>454819</xdr:rowOff>
    </xdr:to>
    <xdr:sp macro="" textlink="">
      <xdr:nvSpPr>
        <xdr:cNvPr id="6" name="Flèche droit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5062538" y="7693819"/>
          <a:ext cx="1333500" cy="4667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154782</xdr:colOff>
      <xdr:row>26</xdr:row>
      <xdr:rowOff>154781</xdr:rowOff>
    </xdr:from>
    <xdr:to>
      <xdr:col>3</xdr:col>
      <xdr:colOff>1488282</xdr:colOff>
      <xdr:row>27</xdr:row>
      <xdr:rowOff>250032</xdr:rowOff>
    </xdr:to>
    <xdr:sp macro="" textlink="">
      <xdr:nvSpPr>
        <xdr:cNvPr id="7" name="Flèche droit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5060157" y="8698706"/>
          <a:ext cx="1333500" cy="466726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197644</xdr:colOff>
      <xdr:row>10</xdr:row>
      <xdr:rowOff>209550</xdr:rowOff>
    </xdr:from>
    <xdr:to>
      <xdr:col>3</xdr:col>
      <xdr:colOff>1531144</xdr:colOff>
      <xdr:row>12</xdr:row>
      <xdr:rowOff>102394</xdr:rowOff>
    </xdr:to>
    <xdr:sp macro="" textlink="">
      <xdr:nvSpPr>
        <xdr:cNvPr id="8" name="Flèche droite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5103019" y="3143250"/>
          <a:ext cx="1333500" cy="464344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207168</xdr:colOff>
      <xdr:row>8</xdr:row>
      <xdr:rowOff>4763</xdr:rowOff>
    </xdr:from>
    <xdr:to>
      <xdr:col>3</xdr:col>
      <xdr:colOff>1540668</xdr:colOff>
      <xdr:row>9</xdr:row>
      <xdr:rowOff>111920</xdr:rowOff>
    </xdr:to>
    <xdr:sp macro="" textlink="">
      <xdr:nvSpPr>
        <xdr:cNvPr id="9" name="Flèche droite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5112543" y="2271713"/>
          <a:ext cx="1333500" cy="46910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107157</xdr:colOff>
      <xdr:row>0</xdr:row>
      <xdr:rowOff>81643</xdr:rowOff>
    </xdr:from>
    <xdr:to>
      <xdr:col>2</xdr:col>
      <xdr:colOff>5060157</xdr:colOff>
      <xdr:row>0</xdr:row>
      <xdr:rowOff>1292679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 txBox="1"/>
      </xdr:nvSpPr>
      <xdr:spPr>
        <a:xfrm>
          <a:off x="2833688" y="81643"/>
          <a:ext cx="4953000" cy="1211036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31750" cmpd="sng">
          <a:solidFill>
            <a:srgbClr val="0070C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 u="sng">
              <a:solidFill>
                <a:srgbClr val="0070C0"/>
              </a:solidFill>
            </a:rPr>
            <a:t>NOM DU CANDIDAT</a:t>
          </a:r>
          <a:r>
            <a:rPr lang="fr-FR" sz="1600" b="1">
              <a:solidFill>
                <a:srgbClr val="0070C0"/>
              </a:solidFill>
            </a:rPr>
            <a:t>: </a:t>
          </a:r>
        </a:p>
        <a:p>
          <a:endParaRPr lang="fr-FR" sz="1600" b="1">
            <a:solidFill>
              <a:srgbClr val="0070C0"/>
            </a:solidFill>
          </a:endParaRPr>
        </a:p>
        <a:p>
          <a:r>
            <a:rPr lang="fr-FR" sz="1600" b="1" u="sng">
              <a:solidFill>
                <a:srgbClr val="0070C0"/>
              </a:solidFill>
            </a:rPr>
            <a:t>Prénom du candidat:</a:t>
          </a:r>
          <a:r>
            <a:rPr lang="fr-FR" sz="1600" b="1">
              <a:solidFill>
                <a:srgbClr val="0070C0"/>
              </a:solidFill>
            </a:rPr>
            <a:t> </a:t>
          </a:r>
        </a:p>
      </xdr:txBody>
    </xdr:sp>
    <xdr:clientData/>
  </xdr:twoCellAnchor>
  <xdr:twoCellAnchor>
    <xdr:from>
      <xdr:col>8</xdr:col>
      <xdr:colOff>130970</xdr:colOff>
      <xdr:row>0</xdr:row>
      <xdr:rowOff>119061</xdr:rowOff>
    </xdr:from>
    <xdr:to>
      <xdr:col>12</xdr:col>
      <xdr:colOff>195263</xdr:colOff>
      <xdr:row>0</xdr:row>
      <xdr:rowOff>1357312</xdr:rowOff>
    </xdr:to>
    <xdr:sp macro="" textlink="">
      <xdr:nvSpPr>
        <xdr:cNvPr id="12" name="ZoneTexte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 txBox="1"/>
      </xdr:nvSpPr>
      <xdr:spPr>
        <a:xfrm>
          <a:off x="10477501" y="119061"/>
          <a:ext cx="3040856" cy="1238251"/>
        </a:xfrm>
        <a:prstGeom prst="rect">
          <a:avLst/>
        </a:prstGeom>
        <a:solidFill>
          <a:schemeClr val="lt1"/>
        </a:solidFill>
        <a:ln w="317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Le</a:t>
          </a:r>
          <a:r>
            <a:rPr lang="fr-FR" sz="16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tuteur pédagogique</a:t>
          </a:r>
          <a:r>
            <a:rPr lang="fr-FR" sz="16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veillera , avec la collaboration du tuteur d'entreprise</a:t>
          </a:r>
          <a:r>
            <a:rPr lang="fr-FR" sz="12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, à ce que </a:t>
          </a:r>
          <a:r>
            <a:rPr lang="fr-FR" sz="16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60%</a:t>
          </a:r>
          <a:r>
            <a:rPr lang="fr-FR" sz="14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fr-FR" sz="12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des critères en poids minimum soient globalement évalués</a:t>
          </a:r>
          <a:r>
            <a:rPr lang="fr-FR" sz="12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dans cette grille  de l'épreuve U62.</a:t>
          </a:r>
          <a:endParaRPr lang="fr-FR" sz="1200" b="1">
            <a:solidFill>
              <a:srgbClr val="FF0000"/>
            </a:solidFill>
          </a:endParaRPr>
        </a:p>
        <a:p>
          <a:endParaRPr lang="fr-FR" sz="900" b="1" baseline="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10</xdr:col>
      <xdr:colOff>83344</xdr:colOff>
      <xdr:row>14</xdr:row>
      <xdr:rowOff>35718</xdr:rowOff>
    </xdr:from>
    <xdr:to>
      <xdr:col>10</xdr:col>
      <xdr:colOff>983797</xdr:colOff>
      <xdr:row>17</xdr:row>
      <xdr:rowOff>0</xdr:rowOff>
    </xdr:to>
    <xdr:graphicFrame macro="">
      <xdr:nvGraphicFramePr>
        <xdr:cNvPr id="17" name="Graphique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47625</xdr:colOff>
      <xdr:row>35</xdr:row>
      <xdr:rowOff>83343</xdr:rowOff>
    </xdr:from>
    <xdr:to>
      <xdr:col>8</xdr:col>
      <xdr:colOff>234157</xdr:colOff>
      <xdr:row>35</xdr:row>
      <xdr:rowOff>272254</xdr:rowOff>
    </xdr:to>
    <xdr:sp macro="" textlink="">
      <xdr:nvSpPr>
        <xdr:cNvPr id="22" name="Flèche à angle droit 9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/>
      </xdr:nvSpPr>
      <xdr:spPr>
        <a:xfrm>
          <a:off x="10394156" y="12001499"/>
          <a:ext cx="186532" cy="188911"/>
        </a:xfrm>
        <a:prstGeom prst="bentUp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twoCellAnchor>
  <xdr:twoCellAnchor>
    <xdr:from>
      <xdr:col>10</xdr:col>
      <xdr:colOff>142872</xdr:colOff>
      <xdr:row>35</xdr:row>
      <xdr:rowOff>95250</xdr:rowOff>
    </xdr:from>
    <xdr:to>
      <xdr:col>10</xdr:col>
      <xdr:colOff>881061</xdr:colOff>
      <xdr:row>35</xdr:row>
      <xdr:rowOff>285750</xdr:rowOff>
    </xdr:to>
    <xdr:sp macro="" textlink="">
      <xdr:nvSpPr>
        <xdr:cNvPr id="24" name="Flèche droite 1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/>
      </xdr:nvSpPr>
      <xdr:spPr>
        <a:xfrm rot="10800000">
          <a:off x="10306047" y="10258425"/>
          <a:ext cx="738189" cy="190500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10</xdr:col>
      <xdr:colOff>107156</xdr:colOff>
      <xdr:row>3</xdr:row>
      <xdr:rowOff>35718</xdr:rowOff>
    </xdr:from>
    <xdr:to>
      <xdr:col>10</xdr:col>
      <xdr:colOff>1007783</xdr:colOff>
      <xdr:row>10</xdr:row>
      <xdr:rowOff>297656</xdr:rowOff>
    </xdr:to>
    <xdr:graphicFrame macro="">
      <xdr:nvGraphicFramePr>
        <xdr:cNvPr id="28" name="Graphique 27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71437</xdr:colOff>
      <xdr:row>11</xdr:row>
      <xdr:rowOff>297656</xdr:rowOff>
    </xdr:from>
    <xdr:to>
      <xdr:col>10</xdr:col>
      <xdr:colOff>971890</xdr:colOff>
      <xdr:row>12</xdr:row>
      <xdr:rowOff>297656</xdr:rowOff>
    </xdr:to>
    <xdr:graphicFrame macro="">
      <xdr:nvGraphicFramePr>
        <xdr:cNvPr id="29" name="Graphique 28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83343</xdr:colOff>
      <xdr:row>18</xdr:row>
      <xdr:rowOff>11906</xdr:rowOff>
    </xdr:from>
    <xdr:to>
      <xdr:col>10</xdr:col>
      <xdr:colOff>983970</xdr:colOff>
      <xdr:row>34</xdr:row>
      <xdr:rowOff>0</xdr:rowOff>
    </xdr:to>
    <xdr:graphicFrame macro="">
      <xdr:nvGraphicFramePr>
        <xdr:cNvPr id="30" name="Graphique 29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0"/>
  <sheetViews>
    <sheetView zoomScale="80" zoomScaleNormal="80" workbookViewId="0">
      <selection activeCell="E105" sqref="E105"/>
    </sheetView>
  </sheetViews>
  <sheetFormatPr baseColWidth="10" defaultColWidth="11.5703125" defaultRowHeight="15" x14ac:dyDescent="0.25"/>
  <cols>
    <col min="1" max="1" width="5.42578125" style="11" customWidth="1"/>
    <col min="2" max="2" width="15.85546875" style="12" customWidth="1"/>
    <col min="3" max="3" width="5.140625" style="13" customWidth="1"/>
    <col min="4" max="4" width="33.7109375" style="14" customWidth="1"/>
    <col min="5" max="5" width="99.5703125" style="15" bestFit="1" customWidth="1"/>
    <col min="6" max="9" width="8.7109375" style="16" customWidth="1"/>
    <col min="10" max="11" width="10.140625" style="2" customWidth="1"/>
    <col min="12" max="16384" width="11.5703125" style="2"/>
  </cols>
  <sheetData>
    <row r="1" spans="1:11" ht="19.5" thickBot="1" x14ac:dyDescent="0.35">
      <c r="J1" s="171" t="s">
        <v>17</v>
      </c>
      <c r="K1" s="171"/>
    </row>
    <row r="2" spans="1:11" ht="18.75" customHeight="1" thickBot="1" x14ac:dyDescent="0.3">
      <c r="A2" s="52"/>
      <c r="B2" s="54" t="s">
        <v>22</v>
      </c>
      <c r="C2" s="53"/>
      <c r="D2" s="55" t="s">
        <v>23</v>
      </c>
      <c r="E2" s="17" t="s">
        <v>24</v>
      </c>
      <c r="F2" s="18" t="s">
        <v>18</v>
      </c>
      <c r="G2" s="18" t="s">
        <v>19</v>
      </c>
      <c r="H2" s="18" t="s">
        <v>17</v>
      </c>
      <c r="I2" s="19" t="s">
        <v>20</v>
      </c>
      <c r="J2" s="59" t="s">
        <v>83</v>
      </c>
      <c r="K2" s="60" t="s">
        <v>84</v>
      </c>
    </row>
    <row r="3" spans="1:11" ht="19.899999999999999" customHeight="1" x14ac:dyDescent="0.25">
      <c r="A3" s="201" t="s">
        <v>0</v>
      </c>
      <c r="B3" s="204" t="s">
        <v>157</v>
      </c>
      <c r="C3" s="180" t="s">
        <v>75</v>
      </c>
      <c r="D3" s="182" t="s">
        <v>158</v>
      </c>
      <c r="E3" s="20" t="s">
        <v>159</v>
      </c>
      <c r="F3" s="21" t="s">
        <v>25</v>
      </c>
      <c r="G3" s="22"/>
      <c r="H3" s="22"/>
      <c r="I3" s="23"/>
      <c r="J3" s="61"/>
      <c r="K3" s="62"/>
    </row>
    <row r="4" spans="1:11" ht="19.899999999999999" customHeight="1" x14ac:dyDescent="0.25">
      <c r="A4" s="202"/>
      <c r="B4" s="205"/>
      <c r="C4" s="185"/>
      <c r="D4" s="183"/>
      <c r="E4" s="24" t="s">
        <v>160</v>
      </c>
      <c r="F4" s="25" t="s">
        <v>25</v>
      </c>
      <c r="G4" s="26"/>
      <c r="H4" s="26"/>
      <c r="I4" s="27"/>
      <c r="J4" s="63"/>
      <c r="K4" s="64"/>
    </row>
    <row r="5" spans="1:11" ht="19.899999999999999" customHeight="1" x14ac:dyDescent="0.25">
      <c r="A5" s="202"/>
      <c r="B5" s="205"/>
      <c r="C5" s="185"/>
      <c r="D5" s="183"/>
      <c r="E5" s="24" t="s">
        <v>161</v>
      </c>
      <c r="F5" s="25" t="s">
        <v>25</v>
      </c>
      <c r="G5" s="26"/>
      <c r="H5" s="26"/>
      <c r="I5" s="27"/>
      <c r="J5" s="63"/>
      <c r="K5" s="64"/>
    </row>
    <row r="6" spans="1:11" ht="19.899999999999999" customHeight="1" x14ac:dyDescent="0.25">
      <c r="A6" s="202"/>
      <c r="B6" s="205"/>
      <c r="C6" s="181"/>
      <c r="D6" s="183"/>
      <c r="E6" s="24" t="s">
        <v>162</v>
      </c>
      <c r="F6" s="25" t="s">
        <v>25</v>
      </c>
      <c r="G6" s="26"/>
      <c r="H6" s="26"/>
      <c r="I6" s="27"/>
      <c r="J6" s="63"/>
      <c r="K6" s="64"/>
    </row>
    <row r="7" spans="1:11" ht="19.899999999999999" customHeight="1" x14ac:dyDescent="0.25">
      <c r="A7" s="202"/>
      <c r="B7" s="205"/>
      <c r="C7" s="184" t="s">
        <v>74</v>
      </c>
      <c r="D7" s="183" t="s">
        <v>167</v>
      </c>
      <c r="E7" s="28" t="s">
        <v>163</v>
      </c>
      <c r="F7" s="25" t="s">
        <v>25</v>
      </c>
      <c r="G7" s="26"/>
      <c r="H7" s="26"/>
      <c r="I7" s="27"/>
      <c r="J7" s="63"/>
      <c r="K7" s="64"/>
    </row>
    <row r="8" spans="1:11" ht="19.899999999999999" customHeight="1" x14ac:dyDescent="0.25">
      <c r="A8" s="202"/>
      <c r="B8" s="205"/>
      <c r="C8" s="185"/>
      <c r="D8" s="183"/>
      <c r="E8" s="28" t="s">
        <v>164</v>
      </c>
      <c r="F8" s="25" t="s">
        <v>25</v>
      </c>
      <c r="G8" s="26"/>
      <c r="H8" s="26"/>
      <c r="I8" s="27"/>
      <c r="J8" s="63"/>
      <c r="K8" s="64"/>
    </row>
    <row r="9" spans="1:11" ht="19.899999999999999" customHeight="1" x14ac:dyDescent="0.25">
      <c r="A9" s="202"/>
      <c r="B9" s="205"/>
      <c r="C9" s="185"/>
      <c r="D9" s="183"/>
      <c r="E9" s="28" t="s">
        <v>165</v>
      </c>
      <c r="F9" s="25" t="s">
        <v>25</v>
      </c>
      <c r="G9" s="26"/>
      <c r="H9" s="26"/>
      <c r="I9" s="27"/>
      <c r="J9" s="63"/>
      <c r="K9" s="64"/>
    </row>
    <row r="10" spans="1:11" ht="19.899999999999999" customHeight="1" x14ac:dyDescent="0.25">
      <c r="A10" s="202"/>
      <c r="B10" s="205"/>
      <c r="C10" s="185"/>
      <c r="D10" s="183"/>
      <c r="E10" s="28" t="s">
        <v>166</v>
      </c>
      <c r="F10" s="25" t="s">
        <v>25</v>
      </c>
      <c r="G10" s="26"/>
      <c r="H10" s="26"/>
      <c r="I10" s="27"/>
      <c r="J10" s="63"/>
      <c r="K10" s="64"/>
    </row>
    <row r="11" spans="1:11" ht="19.899999999999999" customHeight="1" x14ac:dyDescent="0.25">
      <c r="A11" s="202"/>
      <c r="B11" s="205"/>
      <c r="C11" s="185"/>
      <c r="D11" s="183"/>
      <c r="E11" s="28" t="s">
        <v>168</v>
      </c>
      <c r="F11" s="25" t="s">
        <v>25</v>
      </c>
      <c r="G11" s="26"/>
      <c r="H11" s="26"/>
      <c r="I11" s="27"/>
      <c r="J11" s="63"/>
      <c r="K11" s="64"/>
    </row>
    <row r="12" spans="1:11" ht="19.899999999999999" customHeight="1" x14ac:dyDescent="0.25">
      <c r="A12" s="202"/>
      <c r="B12" s="205"/>
      <c r="C12" s="181"/>
      <c r="D12" s="183"/>
      <c r="E12" s="28" t="s">
        <v>169</v>
      </c>
      <c r="F12" s="25" t="s">
        <v>25</v>
      </c>
      <c r="G12" s="26"/>
      <c r="H12" s="26"/>
      <c r="I12" s="27"/>
      <c r="J12" s="63"/>
      <c r="K12" s="64"/>
    </row>
    <row r="13" spans="1:11" ht="19.899999999999999" customHeight="1" x14ac:dyDescent="0.25">
      <c r="A13" s="202"/>
      <c r="B13" s="205"/>
      <c r="C13" s="185" t="s">
        <v>73</v>
      </c>
      <c r="D13" s="187" t="s">
        <v>173</v>
      </c>
      <c r="E13" s="29" t="s">
        <v>170</v>
      </c>
      <c r="F13" s="25" t="s">
        <v>25</v>
      </c>
      <c r="G13" s="26"/>
      <c r="H13" s="26"/>
      <c r="I13" s="27"/>
      <c r="J13" s="63"/>
      <c r="K13" s="64"/>
    </row>
    <row r="14" spans="1:11" ht="19.899999999999999" customHeight="1" x14ac:dyDescent="0.25">
      <c r="A14" s="202"/>
      <c r="B14" s="205"/>
      <c r="C14" s="185"/>
      <c r="D14" s="187"/>
      <c r="E14" s="24" t="s">
        <v>171</v>
      </c>
      <c r="F14" s="25" t="s">
        <v>25</v>
      </c>
      <c r="G14" s="26"/>
      <c r="H14" s="26"/>
      <c r="I14" s="27"/>
      <c r="J14" s="63"/>
      <c r="K14" s="64"/>
    </row>
    <row r="15" spans="1:11" ht="19.899999999999999" customHeight="1" x14ac:dyDescent="0.25">
      <c r="A15" s="202"/>
      <c r="B15" s="205"/>
      <c r="C15" s="181"/>
      <c r="D15" s="193"/>
      <c r="E15" s="24" t="s">
        <v>172</v>
      </c>
      <c r="F15" s="25" t="s">
        <v>25</v>
      </c>
      <c r="G15" s="26"/>
      <c r="H15" s="26"/>
      <c r="I15" s="27"/>
      <c r="J15" s="63"/>
      <c r="K15" s="64"/>
    </row>
    <row r="16" spans="1:11" ht="25.5" customHeight="1" x14ac:dyDescent="0.25">
      <c r="A16" s="202"/>
      <c r="B16" s="205"/>
      <c r="C16" s="184" t="s">
        <v>72</v>
      </c>
      <c r="D16" s="186" t="s">
        <v>174</v>
      </c>
      <c r="E16" s="24" t="s">
        <v>176</v>
      </c>
      <c r="F16" s="25" t="s">
        <v>25</v>
      </c>
      <c r="G16" s="26"/>
      <c r="H16" s="26"/>
      <c r="I16" s="27"/>
      <c r="J16" s="63"/>
      <c r="K16" s="64"/>
    </row>
    <row r="17" spans="1:11" ht="19.899999999999999" customHeight="1" x14ac:dyDescent="0.25">
      <c r="A17" s="202"/>
      <c r="B17" s="205"/>
      <c r="C17" s="181"/>
      <c r="D17" s="193"/>
      <c r="E17" s="24" t="s">
        <v>188</v>
      </c>
      <c r="F17" s="25" t="s">
        <v>25</v>
      </c>
      <c r="G17" s="26"/>
      <c r="H17" s="26"/>
      <c r="I17" s="27"/>
      <c r="J17" s="63"/>
      <c r="K17" s="64"/>
    </row>
    <row r="18" spans="1:11" ht="19.899999999999999" customHeight="1" thickBot="1" x14ac:dyDescent="0.3">
      <c r="A18" s="203"/>
      <c r="B18" s="206"/>
      <c r="C18" s="30" t="s">
        <v>71</v>
      </c>
      <c r="D18" s="31" t="s">
        <v>175</v>
      </c>
      <c r="E18" s="32" t="s">
        <v>177</v>
      </c>
      <c r="F18" s="33" t="s">
        <v>25</v>
      </c>
      <c r="G18" s="34"/>
      <c r="H18" s="34"/>
      <c r="I18" s="35"/>
      <c r="J18" s="63"/>
      <c r="K18" s="64"/>
    </row>
    <row r="19" spans="1:11" ht="19.899999999999999" customHeight="1" x14ac:dyDescent="0.25">
      <c r="A19" s="176" t="s">
        <v>1</v>
      </c>
      <c r="B19" s="178" t="s">
        <v>183</v>
      </c>
      <c r="C19" s="180" t="s">
        <v>77</v>
      </c>
      <c r="D19" s="182" t="s">
        <v>178</v>
      </c>
      <c r="E19" s="7" t="s">
        <v>179</v>
      </c>
      <c r="F19" s="21" t="s">
        <v>25</v>
      </c>
      <c r="G19" s="22"/>
      <c r="H19" s="22"/>
      <c r="I19" s="23"/>
      <c r="J19" s="63"/>
      <c r="K19" s="64"/>
    </row>
    <row r="20" spans="1:11" ht="19.899999999999999" customHeight="1" x14ac:dyDescent="0.25">
      <c r="A20" s="177"/>
      <c r="B20" s="179"/>
      <c r="C20" s="181"/>
      <c r="D20" s="183"/>
      <c r="E20" s="5" t="s">
        <v>180</v>
      </c>
      <c r="F20" s="25" t="s">
        <v>25</v>
      </c>
      <c r="G20" s="26"/>
      <c r="H20" s="26"/>
      <c r="I20" s="27"/>
      <c r="J20" s="63"/>
      <c r="K20" s="64"/>
    </row>
    <row r="21" spans="1:11" ht="19.899999999999999" customHeight="1" x14ac:dyDescent="0.25">
      <c r="A21" s="177"/>
      <c r="B21" s="179"/>
      <c r="C21" s="184" t="s">
        <v>76</v>
      </c>
      <c r="D21" s="183" t="s">
        <v>182</v>
      </c>
      <c r="E21" s="5" t="s">
        <v>181</v>
      </c>
      <c r="F21" s="25" t="s">
        <v>25</v>
      </c>
      <c r="G21" s="26"/>
      <c r="H21" s="26"/>
      <c r="I21" s="27"/>
      <c r="J21" s="63"/>
      <c r="K21" s="64"/>
    </row>
    <row r="22" spans="1:11" ht="19.899999999999999" customHeight="1" thickBot="1" x14ac:dyDescent="0.3">
      <c r="A22" s="190"/>
      <c r="B22" s="192"/>
      <c r="C22" s="194"/>
      <c r="D22" s="195"/>
      <c r="E22" s="6" t="s">
        <v>180</v>
      </c>
      <c r="F22" s="33" t="s">
        <v>25</v>
      </c>
      <c r="G22" s="34"/>
      <c r="H22" s="34"/>
      <c r="I22" s="35"/>
      <c r="J22" s="63"/>
      <c r="K22" s="64"/>
    </row>
    <row r="23" spans="1:11" ht="19.899999999999999" customHeight="1" x14ac:dyDescent="0.25">
      <c r="A23" s="176" t="s">
        <v>2</v>
      </c>
      <c r="B23" s="178" t="s">
        <v>184</v>
      </c>
      <c r="C23" s="180" t="s">
        <v>66</v>
      </c>
      <c r="D23" s="182" t="s">
        <v>185</v>
      </c>
      <c r="E23" s="36" t="s">
        <v>189</v>
      </c>
      <c r="F23" s="21" t="s">
        <v>25</v>
      </c>
      <c r="G23" s="22"/>
      <c r="H23" s="22"/>
      <c r="I23" s="23"/>
      <c r="J23" s="63"/>
      <c r="K23" s="64"/>
    </row>
    <row r="24" spans="1:11" ht="19.899999999999999" customHeight="1" x14ac:dyDescent="0.25">
      <c r="A24" s="177"/>
      <c r="B24" s="179"/>
      <c r="C24" s="181"/>
      <c r="D24" s="183"/>
      <c r="E24" s="4" t="s">
        <v>190</v>
      </c>
      <c r="F24" s="25" t="s">
        <v>25</v>
      </c>
      <c r="G24" s="26"/>
      <c r="H24" s="26"/>
      <c r="I24" s="27"/>
      <c r="J24" s="63"/>
      <c r="K24" s="64"/>
    </row>
    <row r="25" spans="1:11" ht="27" customHeight="1" x14ac:dyDescent="0.25">
      <c r="A25" s="177"/>
      <c r="B25" s="179"/>
      <c r="C25" s="56" t="s">
        <v>67</v>
      </c>
      <c r="D25" s="37" t="s">
        <v>186</v>
      </c>
      <c r="E25" s="4" t="s">
        <v>191</v>
      </c>
      <c r="F25" s="25" t="s">
        <v>25</v>
      </c>
      <c r="G25" s="26"/>
      <c r="H25" s="26"/>
      <c r="I25" s="27"/>
      <c r="J25" s="63"/>
      <c r="K25" s="64"/>
    </row>
    <row r="26" spans="1:11" ht="30" customHeight="1" thickBot="1" x14ac:dyDescent="0.3">
      <c r="A26" s="190"/>
      <c r="B26" s="192"/>
      <c r="C26" s="30" t="s">
        <v>68</v>
      </c>
      <c r="D26" s="31" t="s">
        <v>187</v>
      </c>
      <c r="E26" s="6" t="s">
        <v>192</v>
      </c>
      <c r="F26" s="34"/>
      <c r="G26" s="34"/>
      <c r="H26" s="33" t="s">
        <v>25</v>
      </c>
      <c r="I26" s="35"/>
      <c r="J26" s="65"/>
      <c r="K26" s="66" t="s">
        <v>25</v>
      </c>
    </row>
    <row r="27" spans="1:11" ht="19.899999999999999" customHeight="1" x14ac:dyDescent="0.25">
      <c r="A27" s="176" t="s">
        <v>3</v>
      </c>
      <c r="B27" s="178" t="s">
        <v>154</v>
      </c>
      <c r="C27" s="180" t="s">
        <v>69</v>
      </c>
      <c r="D27" s="182" t="s">
        <v>102</v>
      </c>
      <c r="E27" s="7" t="s">
        <v>104</v>
      </c>
      <c r="F27" s="22"/>
      <c r="G27" s="22"/>
      <c r="H27" s="22"/>
      <c r="I27" s="38" t="s">
        <v>25</v>
      </c>
      <c r="J27" s="63"/>
      <c r="K27" s="64"/>
    </row>
    <row r="28" spans="1:11" ht="19.899999999999999" customHeight="1" x14ac:dyDescent="0.25">
      <c r="A28" s="177"/>
      <c r="B28" s="179"/>
      <c r="C28" s="185"/>
      <c r="D28" s="183"/>
      <c r="E28" s="5" t="s">
        <v>105</v>
      </c>
      <c r="F28" s="26"/>
      <c r="G28" s="26"/>
      <c r="H28" s="26"/>
      <c r="I28" s="39" t="s">
        <v>25</v>
      </c>
      <c r="J28" s="63"/>
      <c r="K28" s="64"/>
    </row>
    <row r="29" spans="1:11" ht="19.899999999999999" customHeight="1" x14ac:dyDescent="0.25">
      <c r="A29" s="177"/>
      <c r="B29" s="179"/>
      <c r="C29" s="185"/>
      <c r="D29" s="183"/>
      <c r="E29" s="5" t="s">
        <v>106</v>
      </c>
      <c r="F29" s="26"/>
      <c r="G29" s="26"/>
      <c r="H29" s="26"/>
      <c r="I29" s="39" t="s">
        <v>25</v>
      </c>
      <c r="J29" s="63"/>
      <c r="K29" s="64"/>
    </row>
    <row r="30" spans="1:11" ht="19.899999999999999" customHeight="1" x14ac:dyDescent="0.25">
      <c r="A30" s="177"/>
      <c r="B30" s="179"/>
      <c r="C30" s="181"/>
      <c r="D30" s="183"/>
      <c r="E30" s="5" t="s">
        <v>107</v>
      </c>
      <c r="F30" s="26"/>
      <c r="G30" s="26"/>
      <c r="H30" s="26"/>
      <c r="I30" s="39" t="s">
        <v>25</v>
      </c>
      <c r="J30" s="63"/>
      <c r="K30" s="64"/>
    </row>
    <row r="31" spans="1:11" ht="19.899999999999999" customHeight="1" x14ac:dyDescent="0.25">
      <c r="A31" s="177"/>
      <c r="B31" s="179"/>
      <c r="C31" s="184" t="s">
        <v>70</v>
      </c>
      <c r="D31" s="183" t="s">
        <v>103</v>
      </c>
      <c r="E31" s="5" t="s">
        <v>104</v>
      </c>
      <c r="F31" s="26"/>
      <c r="G31" s="26"/>
      <c r="H31" s="26"/>
      <c r="I31" s="39" t="s">
        <v>25</v>
      </c>
      <c r="J31" s="63"/>
      <c r="K31" s="64"/>
    </row>
    <row r="32" spans="1:11" ht="19.899999999999999" customHeight="1" x14ac:dyDescent="0.25">
      <c r="A32" s="177"/>
      <c r="B32" s="179"/>
      <c r="C32" s="185"/>
      <c r="D32" s="183"/>
      <c r="E32" s="5" t="s">
        <v>106</v>
      </c>
      <c r="F32" s="26"/>
      <c r="G32" s="26"/>
      <c r="H32" s="26"/>
      <c r="I32" s="39" t="s">
        <v>25</v>
      </c>
      <c r="J32" s="63"/>
      <c r="K32" s="64"/>
    </row>
    <row r="33" spans="1:11" ht="19.899999999999999" customHeight="1" x14ac:dyDescent="0.25">
      <c r="A33" s="177"/>
      <c r="B33" s="179"/>
      <c r="C33" s="185"/>
      <c r="D33" s="183"/>
      <c r="E33" s="5" t="s">
        <v>108</v>
      </c>
      <c r="F33" s="26"/>
      <c r="G33" s="26"/>
      <c r="H33" s="26"/>
      <c r="I33" s="39" t="s">
        <v>25</v>
      </c>
      <c r="J33" s="63"/>
      <c r="K33" s="64"/>
    </row>
    <row r="34" spans="1:11" ht="19.899999999999999" customHeight="1" thickBot="1" x14ac:dyDescent="0.3">
      <c r="A34" s="190"/>
      <c r="B34" s="192"/>
      <c r="C34" s="194"/>
      <c r="D34" s="195"/>
      <c r="E34" s="6" t="s">
        <v>107</v>
      </c>
      <c r="F34" s="34"/>
      <c r="G34" s="34"/>
      <c r="H34" s="34"/>
      <c r="I34" s="40" t="s">
        <v>25</v>
      </c>
      <c r="J34" s="67"/>
      <c r="K34" s="68"/>
    </row>
    <row r="35" spans="1:11" ht="19.899999999999999" customHeight="1" thickBot="1" x14ac:dyDescent="0.3">
      <c r="A35" s="172" t="s">
        <v>22</v>
      </c>
      <c r="B35" s="173"/>
      <c r="C35" s="174" t="s">
        <v>23</v>
      </c>
      <c r="D35" s="175"/>
      <c r="E35" s="41" t="s">
        <v>24</v>
      </c>
      <c r="F35" s="18"/>
      <c r="G35" s="18"/>
      <c r="H35" s="18"/>
      <c r="I35" s="19"/>
      <c r="J35" s="88"/>
      <c r="K35" s="89"/>
    </row>
    <row r="36" spans="1:11" ht="19.899999999999999" customHeight="1" x14ac:dyDescent="0.25">
      <c r="A36" s="176" t="s">
        <v>4</v>
      </c>
      <c r="B36" s="178" t="s">
        <v>195</v>
      </c>
      <c r="C36" s="180" t="s">
        <v>4</v>
      </c>
      <c r="D36" s="197" t="s">
        <v>195</v>
      </c>
      <c r="E36" s="7" t="s">
        <v>193</v>
      </c>
      <c r="F36" s="22"/>
      <c r="G36" s="21" t="s">
        <v>25</v>
      </c>
      <c r="H36" s="22"/>
      <c r="I36" s="23"/>
      <c r="J36" s="61"/>
      <c r="K36" s="62"/>
    </row>
    <row r="37" spans="1:11" ht="19.899999999999999" customHeight="1" x14ac:dyDescent="0.25">
      <c r="A37" s="177"/>
      <c r="B37" s="179"/>
      <c r="C37" s="185"/>
      <c r="D37" s="198"/>
      <c r="E37" s="5" t="s">
        <v>194</v>
      </c>
      <c r="F37" s="26"/>
      <c r="G37" s="25" t="s">
        <v>25</v>
      </c>
      <c r="H37" s="26"/>
      <c r="I37" s="27"/>
      <c r="J37" s="63"/>
      <c r="K37" s="64"/>
    </row>
    <row r="38" spans="1:11" ht="19.899999999999999" customHeight="1" x14ac:dyDescent="0.25">
      <c r="A38" s="177"/>
      <c r="B38" s="179"/>
      <c r="C38" s="185"/>
      <c r="D38" s="198"/>
      <c r="E38" s="5" t="s">
        <v>196</v>
      </c>
      <c r="F38" s="26"/>
      <c r="G38" s="25" t="s">
        <v>25</v>
      </c>
      <c r="H38" s="26"/>
      <c r="I38" s="27"/>
      <c r="J38" s="63"/>
      <c r="K38" s="64"/>
    </row>
    <row r="39" spans="1:11" ht="19.899999999999999" customHeight="1" x14ac:dyDescent="0.25">
      <c r="A39" s="177"/>
      <c r="B39" s="179"/>
      <c r="C39" s="185"/>
      <c r="D39" s="198"/>
      <c r="E39" s="5" t="s">
        <v>197</v>
      </c>
      <c r="F39" s="26"/>
      <c r="G39" s="25" t="s">
        <v>25</v>
      </c>
      <c r="H39" s="26"/>
      <c r="I39" s="27"/>
      <c r="J39" s="63"/>
      <c r="K39" s="64"/>
    </row>
    <row r="40" spans="1:11" ht="19.899999999999999" customHeight="1" thickBot="1" x14ac:dyDescent="0.3">
      <c r="A40" s="190"/>
      <c r="B40" s="192"/>
      <c r="C40" s="194"/>
      <c r="D40" s="199"/>
      <c r="E40" s="6" t="s">
        <v>198</v>
      </c>
      <c r="F40" s="34"/>
      <c r="G40" s="33" t="s">
        <v>25</v>
      </c>
      <c r="H40" s="34"/>
      <c r="I40" s="35"/>
      <c r="J40" s="63"/>
      <c r="K40" s="64"/>
    </row>
    <row r="41" spans="1:11" ht="19.899999999999999" customHeight="1" x14ac:dyDescent="0.25">
      <c r="A41" s="176" t="s">
        <v>5</v>
      </c>
      <c r="B41" s="178" t="s">
        <v>207</v>
      </c>
      <c r="C41" s="180" t="s">
        <v>78</v>
      </c>
      <c r="D41" s="182" t="s">
        <v>206</v>
      </c>
      <c r="E41" s="7" t="s">
        <v>199</v>
      </c>
      <c r="F41" s="22"/>
      <c r="G41" s="21" t="s">
        <v>25</v>
      </c>
      <c r="H41" s="22"/>
      <c r="I41" s="23"/>
      <c r="J41" s="63"/>
      <c r="K41" s="64"/>
    </row>
    <row r="42" spans="1:11" ht="19.899999999999999" customHeight="1" x14ac:dyDescent="0.25">
      <c r="A42" s="177"/>
      <c r="B42" s="179"/>
      <c r="C42" s="181"/>
      <c r="D42" s="183"/>
      <c r="E42" s="5" t="s">
        <v>200</v>
      </c>
      <c r="F42" s="26"/>
      <c r="G42" s="25" t="s">
        <v>25</v>
      </c>
      <c r="H42" s="26"/>
      <c r="I42" s="27"/>
      <c r="J42" s="63"/>
      <c r="K42" s="64"/>
    </row>
    <row r="43" spans="1:11" ht="19.899999999999999" customHeight="1" x14ac:dyDescent="0.25">
      <c r="A43" s="177"/>
      <c r="B43" s="179"/>
      <c r="C43" s="184" t="s">
        <v>79</v>
      </c>
      <c r="D43" s="183" t="s">
        <v>205</v>
      </c>
      <c r="E43" s="5" t="s">
        <v>201</v>
      </c>
      <c r="F43" s="26"/>
      <c r="G43" s="25" t="s">
        <v>25</v>
      </c>
      <c r="H43" s="26"/>
      <c r="I43" s="27"/>
      <c r="J43" s="63"/>
      <c r="K43" s="64"/>
    </row>
    <row r="44" spans="1:11" ht="19.899999999999999" customHeight="1" x14ac:dyDescent="0.25">
      <c r="A44" s="177"/>
      <c r="B44" s="179"/>
      <c r="C44" s="185"/>
      <c r="D44" s="183"/>
      <c r="E44" s="5" t="s">
        <v>202</v>
      </c>
      <c r="F44" s="26"/>
      <c r="G44" s="25" t="s">
        <v>25</v>
      </c>
      <c r="H44" s="26"/>
      <c r="I44" s="27"/>
      <c r="J44" s="63"/>
      <c r="K44" s="64"/>
    </row>
    <row r="45" spans="1:11" ht="19.899999999999999" customHeight="1" x14ac:dyDescent="0.25">
      <c r="A45" s="177"/>
      <c r="B45" s="179"/>
      <c r="C45" s="185"/>
      <c r="D45" s="183"/>
      <c r="E45" s="5" t="s">
        <v>203</v>
      </c>
      <c r="F45" s="26"/>
      <c r="G45" s="25" t="s">
        <v>25</v>
      </c>
      <c r="H45" s="26"/>
      <c r="I45" s="27"/>
      <c r="J45" s="63"/>
      <c r="K45" s="64"/>
    </row>
    <row r="46" spans="1:11" ht="19.899999999999999" customHeight="1" thickBot="1" x14ac:dyDescent="0.3">
      <c r="A46" s="190"/>
      <c r="B46" s="192"/>
      <c r="C46" s="194"/>
      <c r="D46" s="195"/>
      <c r="E46" s="6" t="s">
        <v>204</v>
      </c>
      <c r="F46" s="34"/>
      <c r="G46" s="33" t="s">
        <v>25</v>
      </c>
      <c r="H46" s="34"/>
      <c r="I46" s="35"/>
      <c r="J46" s="67"/>
      <c r="K46" s="68"/>
    </row>
    <row r="47" spans="1:11" ht="19.899999999999999" customHeight="1" x14ac:dyDescent="0.25">
      <c r="A47" s="176" t="s">
        <v>6</v>
      </c>
      <c r="B47" s="178" t="s">
        <v>155</v>
      </c>
      <c r="C47" s="58" t="s">
        <v>61</v>
      </c>
      <c r="D47" s="42" t="s">
        <v>213</v>
      </c>
      <c r="E47" s="43" t="s">
        <v>208</v>
      </c>
      <c r="F47" s="22"/>
      <c r="G47" s="22"/>
      <c r="H47" s="21" t="s">
        <v>25</v>
      </c>
      <c r="I47" s="23"/>
      <c r="J47" s="69" t="s">
        <v>25</v>
      </c>
      <c r="K47" s="70"/>
    </row>
    <row r="48" spans="1:11" ht="19.899999999999999" customHeight="1" x14ac:dyDescent="0.25">
      <c r="A48" s="189"/>
      <c r="B48" s="191"/>
      <c r="C48" s="57" t="s">
        <v>62</v>
      </c>
      <c r="D48" s="44" t="s">
        <v>214</v>
      </c>
      <c r="E48" s="45" t="s">
        <v>209</v>
      </c>
      <c r="F48" s="26"/>
      <c r="G48" s="26"/>
      <c r="H48" s="25" t="s">
        <v>25</v>
      </c>
      <c r="I48" s="27"/>
      <c r="J48" s="71" t="s">
        <v>25</v>
      </c>
      <c r="K48" s="72"/>
    </row>
    <row r="49" spans="1:11" ht="19.899999999999999" customHeight="1" x14ac:dyDescent="0.25">
      <c r="A49" s="177"/>
      <c r="B49" s="179"/>
      <c r="C49" s="57" t="s">
        <v>63</v>
      </c>
      <c r="D49" s="46" t="s">
        <v>110</v>
      </c>
      <c r="E49" s="47" t="s">
        <v>109</v>
      </c>
      <c r="F49" s="26"/>
      <c r="G49" s="26"/>
      <c r="H49" s="26"/>
      <c r="I49" s="39" t="s">
        <v>25</v>
      </c>
      <c r="J49" s="63"/>
      <c r="K49" s="64"/>
    </row>
    <row r="50" spans="1:11" ht="25.5" customHeight="1" x14ac:dyDescent="0.25">
      <c r="A50" s="177"/>
      <c r="B50" s="179"/>
      <c r="C50" s="56" t="s">
        <v>64</v>
      </c>
      <c r="D50" s="46" t="s">
        <v>215</v>
      </c>
      <c r="E50" s="48" t="s">
        <v>210</v>
      </c>
      <c r="F50" s="26"/>
      <c r="G50" s="25" t="s">
        <v>25</v>
      </c>
      <c r="H50" s="26"/>
      <c r="I50" s="27"/>
      <c r="J50" s="63"/>
      <c r="K50" s="64"/>
    </row>
    <row r="51" spans="1:11" ht="19.899999999999999" customHeight="1" x14ac:dyDescent="0.25">
      <c r="A51" s="177"/>
      <c r="B51" s="179"/>
      <c r="C51" s="184" t="s">
        <v>65</v>
      </c>
      <c r="D51" s="183" t="s">
        <v>216</v>
      </c>
      <c r="E51" s="48" t="s">
        <v>211</v>
      </c>
      <c r="F51" s="26"/>
      <c r="G51" s="49"/>
      <c r="H51" s="25" t="s">
        <v>25</v>
      </c>
      <c r="I51" s="27"/>
      <c r="J51" s="71" t="s">
        <v>25</v>
      </c>
      <c r="K51" s="72"/>
    </row>
    <row r="52" spans="1:11" ht="19.899999999999999" customHeight="1" thickBot="1" x14ac:dyDescent="0.3">
      <c r="A52" s="190"/>
      <c r="B52" s="192"/>
      <c r="C52" s="194"/>
      <c r="D52" s="195"/>
      <c r="E52" s="50" t="s">
        <v>212</v>
      </c>
      <c r="F52" s="34"/>
      <c r="G52" s="51"/>
      <c r="H52" s="33" t="s">
        <v>25</v>
      </c>
      <c r="I52" s="35"/>
      <c r="J52" s="73" t="s">
        <v>25</v>
      </c>
      <c r="K52" s="74"/>
    </row>
    <row r="53" spans="1:11" ht="19.899999999999999" customHeight="1" x14ac:dyDescent="0.25">
      <c r="A53" s="176" t="s">
        <v>7</v>
      </c>
      <c r="B53" s="178" t="s">
        <v>140</v>
      </c>
      <c r="C53" s="180" t="s">
        <v>7</v>
      </c>
      <c r="D53" s="182" t="s">
        <v>140</v>
      </c>
      <c r="E53" s="8" t="s">
        <v>217</v>
      </c>
      <c r="F53" s="22"/>
      <c r="G53" s="22"/>
      <c r="H53" s="21" t="s">
        <v>25</v>
      </c>
      <c r="I53" s="23"/>
      <c r="J53" s="75" t="s">
        <v>25</v>
      </c>
      <c r="K53" s="76"/>
    </row>
    <row r="54" spans="1:11" ht="19.899999999999999" customHeight="1" x14ac:dyDescent="0.25">
      <c r="A54" s="177"/>
      <c r="B54" s="179"/>
      <c r="C54" s="185"/>
      <c r="D54" s="183"/>
      <c r="E54" s="48" t="s">
        <v>218</v>
      </c>
      <c r="F54" s="26"/>
      <c r="G54" s="26"/>
      <c r="H54" s="25" t="s">
        <v>25</v>
      </c>
      <c r="I54" s="27"/>
      <c r="J54" s="77" t="s">
        <v>25</v>
      </c>
      <c r="K54" s="78"/>
    </row>
    <row r="55" spans="1:11" ht="19.899999999999999" customHeight="1" thickBot="1" x14ac:dyDescent="0.3">
      <c r="A55" s="190"/>
      <c r="B55" s="192"/>
      <c r="C55" s="194"/>
      <c r="D55" s="195"/>
      <c r="E55" s="50" t="s">
        <v>219</v>
      </c>
      <c r="F55" s="34"/>
      <c r="G55" s="34"/>
      <c r="H55" s="33" t="s">
        <v>25</v>
      </c>
      <c r="I55" s="35"/>
      <c r="J55" s="79" t="s">
        <v>25</v>
      </c>
      <c r="K55" s="80"/>
    </row>
    <row r="56" spans="1:11" ht="19.899999999999999" customHeight="1" x14ac:dyDescent="0.25">
      <c r="A56" s="176" t="s">
        <v>8</v>
      </c>
      <c r="B56" s="178" t="s">
        <v>228</v>
      </c>
      <c r="C56" s="180" t="s">
        <v>8</v>
      </c>
      <c r="D56" s="182" t="s">
        <v>60</v>
      </c>
      <c r="E56" s="8" t="s">
        <v>220</v>
      </c>
      <c r="F56" s="22"/>
      <c r="G56" s="21" t="s">
        <v>25</v>
      </c>
      <c r="H56" s="22"/>
      <c r="I56" s="23"/>
      <c r="J56" s="81"/>
      <c r="K56" s="82"/>
    </row>
    <row r="57" spans="1:11" ht="19.899999999999999" customHeight="1" x14ac:dyDescent="0.25">
      <c r="A57" s="177"/>
      <c r="B57" s="179"/>
      <c r="C57" s="185"/>
      <c r="D57" s="183"/>
      <c r="E57" s="48" t="s">
        <v>221</v>
      </c>
      <c r="F57" s="26"/>
      <c r="G57" s="25" t="s">
        <v>25</v>
      </c>
      <c r="H57" s="26"/>
      <c r="I57" s="27"/>
      <c r="J57" s="63"/>
      <c r="K57" s="64"/>
    </row>
    <row r="58" spans="1:11" ht="19.899999999999999" customHeight="1" x14ac:dyDescent="0.25">
      <c r="A58" s="177"/>
      <c r="B58" s="179"/>
      <c r="C58" s="185"/>
      <c r="D58" s="183"/>
      <c r="E58" s="48" t="s">
        <v>222</v>
      </c>
      <c r="F58" s="26"/>
      <c r="G58" s="25" t="s">
        <v>25</v>
      </c>
      <c r="H58" s="26"/>
      <c r="I58" s="27"/>
      <c r="J58" s="63"/>
      <c r="K58" s="64"/>
    </row>
    <row r="59" spans="1:11" ht="19.899999999999999" customHeight="1" x14ac:dyDescent="0.25">
      <c r="A59" s="177"/>
      <c r="B59" s="179"/>
      <c r="C59" s="185"/>
      <c r="D59" s="183"/>
      <c r="E59" s="48" t="s">
        <v>223</v>
      </c>
      <c r="F59" s="26"/>
      <c r="G59" s="25" t="s">
        <v>25</v>
      </c>
      <c r="H59" s="26"/>
      <c r="I59" s="27"/>
      <c r="J59" s="63"/>
      <c r="K59" s="64"/>
    </row>
    <row r="60" spans="1:11" ht="19.899999999999999" customHeight="1" x14ac:dyDescent="0.25">
      <c r="A60" s="177"/>
      <c r="B60" s="179"/>
      <c r="C60" s="185"/>
      <c r="D60" s="183"/>
      <c r="E60" s="48" t="s">
        <v>224</v>
      </c>
      <c r="F60" s="26"/>
      <c r="G60" s="25" t="s">
        <v>25</v>
      </c>
      <c r="H60" s="26"/>
      <c r="I60" s="27"/>
      <c r="J60" s="63"/>
      <c r="K60" s="64"/>
    </row>
    <row r="61" spans="1:11" ht="19.899999999999999" customHeight="1" x14ac:dyDescent="0.25">
      <c r="A61" s="177"/>
      <c r="B61" s="179"/>
      <c r="C61" s="185"/>
      <c r="D61" s="183"/>
      <c r="E61" s="48" t="s">
        <v>225</v>
      </c>
      <c r="F61" s="26"/>
      <c r="G61" s="25" t="s">
        <v>25</v>
      </c>
      <c r="H61" s="26"/>
      <c r="I61" s="27"/>
      <c r="J61" s="63"/>
      <c r="K61" s="64"/>
    </row>
    <row r="62" spans="1:11" ht="19.899999999999999" customHeight="1" x14ac:dyDescent="0.25">
      <c r="A62" s="177"/>
      <c r="B62" s="179"/>
      <c r="C62" s="185"/>
      <c r="D62" s="183"/>
      <c r="E62" s="48" t="s">
        <v>226</v>
      </c>
      <c r="F62" s="26"/>
      <c r="G62" s="25" t="s">
        <v>25</v>
      </c>
      <c r="H62" s="26"/>
      <c r="I62" s="27"/>
      <c r="J62" s="63"/>
      <c r="K62" s="64"/>
    </row>
    <row r="63" spans="1:11" ht="19.899999999999999" customHeight="1" thickBot="1" x14ac:dyDescent="0.3">
      <c r="A63" s="190"/>
      <c r="B63" s="192"/>
      <c r="C63" s="194"/>
      <c r="D63" s="195"/>
      <c r="E63" s="50" t="s">
        <v>227</v>
      </c>
      <c r="F63" s="34"/>
      <c r="G63" s="33" t="s">
        <v>25</v>
      </c>
      <c r="H63" s="34"/>
      <c r="I63" s="35"/>
      <c r="J63" s="83"/>
      <c r="K63" s="84"/>
    </row>
    <row r="64" spans="1:11" ht="19.899999999999999" customHeight="1" thickBot="1" x14ac:dyDescent="0.3">
      <c r="A64" s="172" t="s">
        <v>22</v>
      </c>
      <c r="B64" s="173"/>
      <c r="C64" s="174" t="s">
        <v>23</v>
      </c>
      <c r="D64" s="175"/>
      <c r="E64" s="41" t="s">
        <v>24</v>
      </c>
      <c r="F64" s="18"/>
      <c r="G64" s="18"/>
      <c r="H64" s="18"/>
      <c r="I64" s="19"/>
      <c r="J64" s="88"/>
      <c r="K64" s="89"/>
    </row>
    <row r="65" spans="1:11" ht="19.899999999999999" customHeight="1" x14ac:dyDescent="0.25">
      <c r="A65" s="176" t="s">
        <v>9</v>
      </c>
      <c r="B65" s="178" t="s">
        <v>229</v>
      </c>
      <c r="C65" s="180" t="s">
        <v>9</v>
      </c>
      <c r="D65" s="182" t="s">
        <v>229</v>
      </c>
      <c r="E65" s="7" t="s">
        <v>230</v>
      </c>
      <c r="F65" s="22"/>
      <c r="G65" s="22"/>
      <c r="H65" s="21" t="s">
        <v>25</v>
      </c>
      <c r="I65" s="23"/>
      <c r="J65" s="69" t="s">
        <v>25</v>
      </c>
      <c r="K65" s="70"/>
    </row>
    <row r="66" spans="1:11" ht="19.899999999999999" customHeight="1" x14ac:dyDescent="0.25">
      <c r="A66" s="177"/>
      <c r="B66" s="179"/>
      <c r="C66" s="185"/>
      <c r="D66" s="183"/>
      <c r="E66" s="5" t="s">
        <v>231</v>
      </c>
      <c r="F66" s="26"/>
      <c r="G66" s="26"/>
      <c r="H66" s="25" t="s">
        <v>25</v>
      </c>
      <c r="I66" s="27"/>
      <c r="J66" s="71" t="s">
        <v>25</v>
      </c>
      <c r="K66" s="72"/>
    </row>
    <row r="67" spans="1:11" ht="19.899999999999999" customHeight="1" x14ac:dyDescent="0.25">
      <c r="A67" s="177"/>
      <c r="B67" s="179"/>
      <c r="C67" s="185"/>
      <c r="D67" s="183"/>
      <c r="E67" s="5" t="s">
        <v>232</v>
      </c>
      <c r="F67" s="26"/>
      <c r="G67" s="26"/>
      <c r="H67" s="25" t="s">
        <v>25</v>
      </c>
      <c r="I67" s="27"/>
      <c r="J67" s="71" t="s">
        <v>25</v>
      </c>
      <c r="K67" s="72"/>
    </row>
    <row r="68" spans="1:11" ht="19.899999999999999" customHeight="1" x14ac:dyDescent="0.25">
      <c r="A68" s="177"/>
      <c r="B68" s="179"/>
      <c r="C68" s="185"/>
      <c r="D68" s="183"/>
      <c r="E68" s="5" t="s">
        <v>233</v>
      </c>
      <c r="F68" s="26"/>
      <c r="G68" s="26"/>
      <c r="H68" s="25" t="s">
        <v>25</v>
      </c>
      <c r="I68" s="27"/>
      <c r="J68" s="71" t="s">
        <v>25</v>
      </c>
      <c r="K68" s="72"/>
    </row>
    <row r="69" spans="1:11" ht="19.899999999999999" customHeight="1" x14ac:dyDescent="0.25">
      <c r="A69" s="177"/>
      <c r="B69" s="179"/>
      <c r="C69" s="185"/>
      <c r="D69" s="183"/>
      <c r="E69" s="5" t="s">
        <v>234</v>
      </c>
      <c r="F69" s="26"/>
      <c r="G69" s="26"/>
      <c r="H69" s="25" t="s">
        <v>25</v>
      </c>
      <c r="I69" s="27"/>
      <c r="J69" s="71" t="s">
        <v>25</v>
      </c>
      <c r="K69" s="72"/>
    </row>
    <row r="70" spans="1:11" ht="19.899999999999999" customHeight="1" x14ac:dyDescent="0.25">
      <c r="A70" s="177"/>
      <c r="B70" s="179"/>
      <c r="C70" s="185"/>
      <c r="D70" s="183"/>
      <c r="E70" s="5" t="s">
        <v>235</v>
      </c>
      <c r="F70" s="26"/>
      <c r="G70" s="26"/>
      <c r="H70" s="25" t="s">
        <v>25</v>
      </c>
      <c r="I70" s="27"/>
      <c r="J70" s="71" t="s">
        <v>25</v>
      </c>
      <c r="K70" s="72"/>
    </row>
    <row r="71" spans="1:11" ht="19.899999999999999" customHeight="1" x14ac:dyDescent="0.25">
      <c r="A71" s="177"/>
      <c r="B71" s="179"/>
      <c r="C71" s="185"/>
      <c r="D71" s="183"/>
      <c r="E71" s="5" t="s">
        <v>236</v>
      </c>
      <c r="F71" s="26"/>
      <c r="G71" s="26"/>
      <c r="H71" s="25" t="s">
        <v>25</v>
      </c>
      <c r="I71" s="27"/>
      <c r="J71" s="71" t="s">
        <v>25</v>
      </c>
      <c r="K71" s="72"/>
    </row>
    <row r="72" spans="1:11" ht="19.899999999999999" customHeight="1" x14ac:dyDescent="0.25">
      <c r="A72" s="177"/>
      <c r="B72" s="179"/>
      <c r="C72" s="185"/>
      <c r="D72" s="183"/>
      <c r="E72" s="5" t="s">
        <v>237</v>
      </c>
      <c r="F72" s="26"/>
      <c r="G72" s="26"/>
      <c r="H72" s="25" t="s">
        <v>25</v>
      </c>
      <c r="I72" s="27"/>
      <c r="J72" s="71" t="s">
        <v>25</v>
      </c>
      <c r="K72" s="72"/>
    </row>
    <row r="73" spans="1:11" ht="19.899999999999999" customHeight="1" thickBot="1" x14ac:dyDescent="0.3">
      <c r="A73" s="190"/>
      <c r="B73" s="192"/>
      <c r="C73" s="194"/>
      <c r="D73" s="195"/>
      <c r="E73" s="6" t="s">
        <v>238</v>
      </c>
      <c r="F73" s="34"/>
      <c r="G73" s="34"/>
      <c r="H73" s="33" t="s">
        <v>25</v>
      </c>
      <c r="I73" s="35"/>
      <c r="J73" s="73" t="s">
        <v>25</v>
      </c>
      <c r="K73" s="74"/>
    </row>
    <row r="74" spans="1:11" ht="19.899999999999999" customHeight="1" x14ac:dyDescent="0.25">
      <c r="A74" s="176" t="s">
        <v>10</v>
      </c>
      <c r="B74" s="178" t="s">
        <v>246</v>
      </c>
      <c r="C74" s="180" t="s">
        <v>59</v>
      </c>
      <c r="D74" s="182" t="s">
        <v>244</v>
      </c>
      <c r="E74" s="43" t="s">
        <v>239</v>
      </c>
      <c r="F74" s="21" t="s">
        <v>25</v>
      </c>
      <c r="G74" s="22"/>
      <c r="H74" s="22"/>
      <c r="I74" s="23"/>
      <c r="J74" s="81"/>
      <c r="K74" s="82"/>
    </row>
    <row r="75" spans="1:11" ht="19.899999999999999" customHeight="1" x14ac:dyDescent="0.25">
      <c r="A75" s="177"/>
      <c r="B75" s="179"/>
      <c r="C75" s="185"/>
      <c r="D75" s="183"/>
      <c r="E75" s="47" t="s">
        <v>240</v>
      </c>
      <c r="F75" s="25" t="s">
        <v>25</v>
      </c>
      <c r="G75" s="26"/>
      <c r="H75" s="26"/>
      <c r="I75" s="27"/>
      <c r="J75" s="63"/>
      <c r="K75" s="64"/>
    </row>
    <row r="76" spans="1:11" ht="19.899999999999999" customHeight="1" x14ac:dyDescent="0.25">
      <c r="A76" s="177"/>
      <c r="B76" s="179"/>
      <c r="C76" s="185"/>
      <c r="D76" s="183"/>
      <c r="E76" s="47" t="s">
        <v>241</v>
      </c>
      <c r="F76" s="25" t="s">
        <v>25</v>
      </c>
      <c r="G76" s="26"/>
      <c r="H76" s="26"/>
      <c r="I76" s="27"/>
      <c r="J76" s="63"/>
      <c r="K76" s="64"/>
    </row>
    <row r="77" spans="1:11" ht="19.899999999999999" customHeight="1" x14ac:dyDescent="0.25">
      <c r="A77" s="177"/>
      <c r="B77" s="179"/>
      <c r="C77" s="185"/>
      <c r="D77" s="183"/>
      <c r="E77" s="47" t="s">
        <v>242</v>
      </c>
      <c r="F77" s="25" t="s">
        <v>25</v>
      </c>
      <c r="G77" s="26"/>
      <c r="H77" s="26"/>
      <c r="I77" s="27"/>
      <c r="J77" s="63"/>
      <c r="K77" s="64"/>
    </row>
    <row r="78" spans="1:11" ht="19.899999999999999" customHeight="1" x14ac:dyDescent="0.25">
      <c r="A78" s="177"/>
      <c r="B78" s="179"/>
      <c r="C78" s="184" t="s">
        <v>58</v>
      </c>
      <c r="D78" s="186" t="s">
        <v>245</v>
      </c>
      <c r="E78" s="5" t="s">
        <v>239</v>
      </c>
      <c r="F78" s="26"/>
      <c r="G78" s="25" t="s">
        <v>25</v>
      </c>
      <c r="H78" s="26"/>
      <c r="I78" s="27"/>
      <c r="J78" s="63"/>
      <c r="K78" s="64"/>
    </row>
    <row r="79" spans="1:11" ht="19.899999999999999" customHeight="1" x14ac:dyDescent="0.25">
      <c r="A79" s="177"/>
      <c r="B79" s="179"/>
      <c r="C79" s="185"/>
      <c r="D79" s="187"/>
      <c r="E79" s="9" t="s">
        <v>243</v>
      </c>
      <c r="F79" s="26"/>
      <c r="G79" s="25" t="s">
        <v>25</v>
      </c>
      <c r="H79" s="26"/>
      <c r="I79" s="27"/>
      <c r="J79" s="63"/>
      <c r="K79" s="64"/>
    </row>
    <row r="80" spans="1:11" ht="19.899999999999999" customHeight="1" x14ac:dyDescent="0.25">
      <c r="A80" s="177"/>
      <c r="B80" s="179"/>
      <c r="C80" s="181"/>
      <c r="D80" s="193"/>
      <c r="E80" s="9" t="s">
        <v>248</v>
      </c>
      <c r="F80" s="26"/>
      <c r="G80" s="25" t="s">
        <v>25</v>
      </c>
      <c r="H80" s="26"/>
      <c r="I80" s="27"/>
      <c r="J80" s="63"/>
      <c r="K80" s="64"/>
    </row>
    <row r="81" spans="1:11" ht="19.899999999999999" customHeight="1" x14ac:dyDescent="0.25">
      <c r="A81" s="177"/>
      <c r="B81" s="179"/>
      <c r="C81" s="184" t="s">
        <v>57</v>
      </c>
      <c r="D81" s="183" t="s">
        <v>247</v>
      </c>
      <c r="E81" s="5" t="s">
        <v>239</v>
      </c>
      <c r="F81" s="26"/>
      <c r="G81" s="25" t="s">
        <v>25</v>
      </c>
      <c r="H81" s="26"/>
      <c r="I81" s="27"/>
      <c r="J81" s="63"/>
      <c r="K81" s="64"/>
    </row>
    <row r="82" spans="1:11" ht="19.899999999999999" customHeight="1" x14ac:dyDescent="0.25">
      <c r="A82" s="177"/>
      <c r="B82" s="179"/>
      <c r="C82" s="185"/>
      <c r="D82" s="183"/>
      <c r="E82" s="5" t="s">
        <v>249</v>
      </c>
      <c r="F82" s="26"/>
      <c r="G82" s="25" t="s">
        <v>25</v>
      </c>
      <c r="H82" s="26"/>
      <c r="I82" s="27"/>
      <c r="J82" s="63"/>
      <c r="K82" s="64"/>
    </row>
    <row r="83" spans="1:11" ht="19.899999999999999" customHeight="1" thickBot="1" x14ac:dyDescent="0.3">
      <c r="A83" s="190"/>
      <c r="B83" s="192"/>
      <c r="C83" s="194"/>
      <c r="D83" s="195"/>
      <c r="E83" s="6" t="s">
        <v>250</v>
      </c>
      <c r="F83" s="34"/>
      <c r="G83" s="33" t="s">
        <v>25</v>
      </c>
      <c r="H83" s="34"/>
      <c r="I83" s="35"/>
      <c r="J83" s="83"/>
      <c r="K83" s="84"/>
    </row>
    <row r="84" spans="1:11" ht="19.899999999999999" customHeight="1" x14ac:dyDescent="0.25">
      <c r="A84" s="176" t="s">
        <v>11</v>
      </c>
      <c r="B84" s="178" t="s">
        <v>254</v>
      </c>
      <c r="C84" s="180" t="s">
        <v>56</v>
      </c>
      <c r="D84" s="182" t="s">
        <v>253</v>
      </c>
      <c r="E84" s="7" t="s">
        <v>251</v>
      </c>
      <c r="F84" s="22"/>
      <c r="G84" s="22"/>
      <c r="H84" s="21" t="s">
        <v>25</v>
      </c>
      <c r="I84" s="23"/>
      <c r="J84" s="69" t="s">
        <v>25</v>
      </c>
      <c r="K84" s="85"/>
    </row>
    <row r="85" spans="1:11" ht="19.899999999999999" customHeight="1" x14ac:dyDescent="0.25">
      <c r="A85" s="177"/>
      <c r="B85" s="179"/>
      <c r="C85" s="185"/>
      <c r="D85" s="183"/>
      <c r="E85" s="5" t="s">
        <v>252</v>
      </c>
      <c r="F85" s="26"/>
      <c r="G85" s="26"/>
      <c r="H85" s="25" t="s">
        <v>25</v>
      </c>
      <c r="I85" s="27"/>
      <c r="J85" s="71" t="s">
        <v>25</v>
      </c>
      <c r="K85" s="66"/>
    </row>
    <row r="86" spans="1:11" ht="19.899999999999999" customHeight="1" x14ac:dyDescent="0.25">
      <c r="A86" s="177"/>
      <c r="B86" s="179"/>
      <c r="C86" s="185"/>
      <c r="D86" s="183"/>
      <c r="E86" s="5" t="s">
        <v>256</v>
      </c>
      <c r="F86" s="26"/>
      <c r="G86" s="26"/>
      <c r="H86" s="25" t="s">
        <v>25</v>
      </c>
      <c r="I86" s="27"/>
      <c r="J86" s="71" t="s">
        <v>25</v>
      </c>
      <c r="K86" s="66"/>
    </row>
    <row r="87" spans="1:11" ht="19.899999999999999" customHeight="1" x14ac:dyDescent="0.25">
      <c r="A87" s="177"/>
      <c r="B87" s="179"/>
      <c r="C87" s="181"/>
      <c r="D87" s="183"/>
      <c r="E87" s="5" t="s">
        <v>28</v>
      </c>
      <c r="F87" s="26"/>
      <c r="G87" s="26"/>
      <c r="H87" s="25" t="s">
        <v>25</v>
      </c>
      <c r="I87" s="27"/>
      <c r="J87" s="71" t="s">
        <v>25</v>
      </c>
      <c r="K87" s="66"/>
    </row>
    <row r="88" spans="1:11" ht="19.899999999999999" customHeight="1" x14ac:dyDescent="0.25">
      <c r="A88" s="177"/>
      <c r="B88" s="179"/>
      <c r="C88" s="184" t="s">
        <v>55</v>
      </c>
      <c r="D88" s="183" t="s">
        <v>255</v>
      </c>
      <c r="E88" s="5" t="s">
        <v>29</v>
      </c>
      <c r="F88" s="26"/>
      <c r="G88" s="26"/>
      <c r="H88" s="25" t="s">
        <v>25</v>
      </c>
      <c r="I88" s="27"/>
      <c r="J88" s="71"/>
      <c r="K88" s="66" t="s">
        <v>25</v>
      </c>
    </row>
    <row r="89" spans="1:11" ht="19.899999999999999" customHeight="1" x14ac:dyDescent="0.25">
      <c r="A89" s="177"/>
      <c r="B89" s="179"/>
      <c r="C89" s="185"/>
      <c r="D89" s="183"/>
      <c r="E89" s="5" t="s">
        <v>30</v>
      </c>
      <c r="F89" s="26"/>
      <c r="G89" s="26"/>
      <c r="H89" s="25" t="s">
        <v>25</v>
      </c>
      <c r="I89" s="27"/>
      <c r="J89" s="71"/>
      <c r="K89" s="66" t="s">
        <v>25</v>
      </c>
    </row>
    <row r="90" spans="1:11" ht="19.899999999999999" customHeight="1" thickBot="1" x14ac:dyDescent="0.3">
      <c r="A90" s="190"/>
      <c r="B90" s="192"/>
      <c r="C90" s="194"/>
      <c r="D90" s="195"/>
      <c r="E90" s="6" t="s">
        <v>41</v>
      </c>
      <c r="F90" s="34"/>
      <c r="G90" s="34"/>
      <c r="H90" s="33" t="s">
        <v>25</v>
      </c>
      <c r="I90" s="35"/>
      <c r="J90" s="73"/>
      <c r="K90" s="86" t="s">
        <v>25</v>
      </c>
    </row>
    <row r="91" spans="1:11" ht="19.899999999999999" customHeight="1" thickBot="1" x14ac:dyDescent="0.3">
      <c r="A91" s="172" t="s">
        <v>22</v>
      </c>
      <c r="B91" s="173"/>
      <c r="C91" s="174" t="s">
        <v>23</v>
      </c>
      <c r="D91" s="175"/>
      <c r="E91" s="41" t="s">
        <v>24</v>
      </c>
      <c r="F91" s="18"/>
      <c r="G91" s="18"/>
      <c r="H91" s="18"/>
      <c r="I91" s="19"/>
      <c r="J91" s="88"/>
      <c r="K91" s="89"/>
    </row>
    <row r="92" spans="1:11" ht="19.899999999999999" customHeight="1" x14ac:dyDescent="0.25">
      <c r="A92" s="176" t="s">
        <v>12</v>
      </c>
      <c r="B92" s="178" t="s">
        <v>82</v>
      </c>
      <c r="C92" s="180" t="s">
        <v>52</v>
      </c>
      <c r="D92" s="182" t="s">
        <v>54</v>
      </c>
      <c r="E92" s="7" t="s">
        <v>31</v>
      </c>
      <c r="F92" s="22"/>
      <c r="G92" s="22"/>
      <c r="H92" s="21" t="s">
        <v>25</v>
      </c>
      <c r="I92" s="23"/>
      <c r="J92" s="69" t="s">
        <v>25</v>
      </c>
      <c r="K92" s="85"/>
    </row>
    <row r="93" spans="1:11" ht="19.899999999999999" customHeight="1" x14ac:dyDescent="0.25">
      <c r="A93" s="189"/>
      <c r="B93" s="191"/>
      <c r="C93" s="185"/>
      <c r="D93" s="193"/>
      <c r="E93" s="10" t="s">
        <v>21</v>
      </c>
      <c r="F93" s="26"/>
      <c r="G93" s="26"/>
      <c r="H93" s="25" t="s">
        <v>25</v>
      </c>
      <c r="I93" s="27"/>
      <c r="J93" s="71" t="s">
        <v>25</v>
      </c>
      <c r="K93" s="66"/>
    </row>
    <row r="94" spans="1:11" ht="19.899999999999999" customHeight="1" x14ac:dyDescent="0.25">
      <c r="A94" s="189"/>
      <c r="B94" s="191"/>
      <c r="C94" s="185"/>
      <c r="D94" s="193"/>
      <c r="E94" s="10" t="s">
        <v>32</v>
      </c>
      <c r="F94" s="26"/>
      <c r="G94" s="26"/>
      <c r="H94" s="25" t="s">
        <v>25</v>
      </c>
      <c r="I94" s="27"/>
      <c r="J94" s="71" t="s">
        <v>25</v>
      </c>
      <c r="K94" s="66"/>
    </row>
    <row r="95" spans="1:11" ht="19.899999999999999" customHeight="1" x14ac:dyDescent="0.25">
      <c r="A95" s="177"/>
      <c r="B95" s="179"/>
      <c r="C95" s="185"/>
      <c r="D95" s="183"/>
      <c r="E95" s="5" t="s">
        <v>33</v>
      </c>
      <c r="F95" s="26"/>
      <c r="G95" s="26"/>
      <c r="H95" s="25" t="s">
        <v>25</v>
      </c>
      <c r="I95" s="27"/>
      <c r="J95" s="71" t="s">
        <v>25</v>
      </c>
      <c r="K95" s="66"/>
    </row>
    <row r="96" spans="1:11" ht="19.899999999999999" customHeight="1" x14ac:dyDescent="0.25">
      <c r="A96" s="177"/>
      <c r="B96" s="179"/>
      <c r="C96" s="185"/>
      <c r="D96" s="183"/>
      <c r="E96" s="5" t="s">
        <v>34</v>
      </c>
      <c r="F96" s="26"/>
      <c r="G96" s="26"/>
      <c r="H96" s="25" t="s">
        <v>25</v>
      </c>
      <c r="I96" s="27"/>
      <c r="J96" s="71" t="s">
        <v>25</v>
      </c>
      <c r="K96" s="66"/>
    </row>
    <row r="97" spans="1:11" ht="19.899999999999999" customHeight="1" x14ac:dyDescent="0.25">
      <c r="A97" s="177"/>
      <c r="B97" s="179"/>
      <c r="C97" s="181"/>
      <c r="D97" s="183"/>
      <c r="E97" s="5" t="s">
        <v>35</v>
      </c>
      <c r="F97" s="26"/>
      <c r="G97" s="26"/>
      <c r="H97" s="25" t="s">
        <v>25</v>
      </c>
      <c r="I97" s="27"/>
      <c r="J97" s="71" t="s">
        <v>25</v>
      </c>
      <c r="K97" s="66"/>
    </row>
    <row r="98" spans="1:11" ht="19.899999999999999" customHeight="1" x14ac:dyDescent="0.25">
      <c r="A98" s="177"/>
      <c r="B98" s="179"/>
      <c r="C98" s="184" t="s">
        <v>51</v>
      </c>
      <c r="D98" s="183" t="s">
        <v>53</v>
      </c>
      <c r="E98" s="5" t="s">
        <v>36</v>
      </c>
      <c r="F98" s="26"/>
      <c r="G98" s="26"/>
      <c r="H98" s="25" t="s">
        <v>25</v>
      </c>
      <c r="I98" s="27"/>
      <c r="J98" s="71"/>
      <c r="K98" s="66" t="s">
        <v>25</v>
      </c>
    </row>
    <row r="99" spans="1:11" ht="19.899999999999999" customHeight="1" x14ac:dyDescent="0.25">
      <c r="A99" s="177"/>
      <c r="B99" s="179"/>
      <c r="C99" s="185"/>
      <c r="D99" s="183"/>
      <c r="E99" s="5" t="s">
        <v>37</v>
      </c>
      <c r="F99" s="26"/>
      <c r="G99" s="26"/>
      <c r="H99" s="25" t="s">
        <v>25</v>
      </c>
      <c r="I99" s="27"/>
      <c r="J99" s="71"/>
      <c r="K99" s="66" t="s">
        <v>25</v>
      </c>
    </row>
    <row r="100" spans="1:11" ht="19.899999999999999" customHeight="1" x14ac:dyDescent="0.25">
      <c r="A100" s="177"/>
      <c r="B100" s="179"/>
      <c r="C100" s="185"/>
      <c r="D100" s="183"/>
      <c r="E100" s="5" t="s">
        <v>38</v>
      </c>
      <c r="F100" s="26"/>
      <c r="G100" s="26"/>
      <c r="H100" s="25" t="s">
        <v>25</v>
      </c>
      <c r="I100" s="27"/>
      <c r="J100" s="71"/>
      <c r="K100" s="66" t="s">
        <v>25</v>
      </c>
    </row>
    <row r="101" spans="1:11" ht="19.899999999999999" customHeight="1" thickBot="1" x14ac:dyDescent="0.3">
      <c r="A101" s="190"/>
      <c r="B101" s="192"/>
      <c r="C101" s="194"/>
      <c r="D101" s="195"/>
      <c r="E101" s="6" t="s">
        <v>42</v>
      </c>
      <c r="F101" s="34"/>
      <c r="G101" s="34"/>
      <c r="H101" s="33" t="s">
        <v>25</v>
      </c>
      <c r="I101" s="35"/>
      <c r="J101" s="73"/>
      <c r="K101" s="86" t="s">
        <v>25</v>
      </c>
    </row>
    <row r="102" spans="1:11" ht="19.899999999999999" customHeight="1" x14ac:dyDescent="0.25">
      <c r="A102" s="176" t="s">
        <v>13</v>
      </c>
      <c r="B102" s="178" t="s">
        <v>274</v>
      </c>
      <c r="C102" s="180" t="s">
        <v>50</v>
      </c>
      <c r="D102" s="182" t="s">
        <v>276</v>
      </c>
      <c r="E102" s="7" t="s">
        <v>39</v>
      </c>
      <c r="F102" s="22"/>
      <c r="G102" s="22"/>
      <c r="H102" s="21" t="s">
        <v>25</v>
      </c>
      <c r="I102" s="23"/>
      <c r="J102" s="69" t="s">
        <v>25</v>
      </c>
      <c r="K102" s="85"/>
    </row>
    <row r="103" spans="1:11" ht="19.899999999999999" customHeight="1" x14ac:dyDescent="0.25">
      <c r="A103" s="177"/>
      <c r="B103" s="179"/>
      <c r="C103" s="181"/>
      <c r="D103" s="183"/>
      <c r="E103" s="5" t="s">
        <v>27</v>
      </c>
      <c r="F103" s="26"/>
      <c r="G103" s="26"/>
      <c r="H103" s="25" t="s">
        <v>25</v>
      </c>
      <c r="I103" s="27"/>
      <c r="J103" s="71" t="s">
        <v>25</v>
      </c>
      <c r="K103" s="66"/>
    </row>
    <row r="104" spans="1:11" ht="19.899999999999999" customHeight="1" x14ac:dyDescent="0.25">
      <c r="A104" s="177"/>
      <c r="B104" s="179"/>
      <c r="C104" s="184" t="s">
        <v>49</v>
      </c>
      <c r="D104" s="183" t="s">
        <v>275</v>
      </c>
      <c r="E104" s="5" t="s">
        <v>26</v>
      </c>
      <c r="F104" s="26"/>
      <c r="G104" s="26"/>
      <c r="H104" s="25" t="s">
        <v>25</v>
      </c>
      <c r="I104" s="27"/>
      <c r="J104" s="71"/>
      <c r="K104" s="66" t="s">
        <v>25</v>
      </c>
    </row>
    <row r="105" spans="1:11" ht="19.899999999999999" customHeight="1" x14ac:dyDescent="0.25">
      <c r="A105" s="177"/>
      <c r="B105" s="179"/>
      <c r="C105" s="181"/>
      <c r="D105" s="183"/>
      <c r="E105" s="5" t="s">
        <v>278</v>
      </c>
      <c r="F105" s="26"/>
      <c r="G105" s="26"/>
      <c r="H105" s="25" t="s">
        <v>25</v>
      </c>
      <c r="I105" s="27"/>
      <c r="J105" s="71"/>
      <c r="K105" s="66" t="s">
        <v>25</v>
      </c>
    </row>
    <row r="106" spans="1:11" ht="19.899999999999999" customHeight="1" x14ac:dyDescent="0.25">
      <c r="A106" s="177"/>
      <c r="B106" s="179"/>
      <c r="C106" s="184" t="s">
        <v>48</v>
      </c>
      <c r="D106" s="183" t="s">
        <v>273</v>
      </c>
      <c r="E106" s="5" t="s">
        <v>277</v>
      </c>
      <c r="F106" s="26"/>
      <c r="G106" s="26"/>
      <c r="H106" s="25" t="s">
        <v>25</v>
      </c>
      <c r="I106" s="27"/>
      <c r="J106" s="71"/>
      <c r="K106" s="66" t="s">
        <v>25</v>
      </c>
    </row>
    <row r="107" spans="1:11" ht="19.899999999999999" customHeight="1" x14ac:dyDescent="0.25">
      <c r="A107" s="177"/>
      <c r="B107" s="179"/>
      <c r="C107" s="185"/>
      <c r="D107" s="183"/>
      <c r="E107" s="5" t="s">
        <v>271</v>
      </c>
      <c r="F107" s="26"/>
      <c r="G107" s="26"/>
      <c r="H107" s="25" t="s">
        <v>25</v>
      </c>
      <c r="I107" s="27"/>
      <c r="J107" s="71"/>
      <c r="K107" s="66" t="s">
        <v>25</v>
      </c>
    </row>
    <row r="108" spans="1:11" ht="19.899999999999999" customHeight="1" x14ac:dyDescent="0.25">
      <c r="A108" s="177"/>
      <c r="B108" s="179"/>
      <c r="C108" s="185"/>
      <c r="D108" s="183"/>
      <c r="E108" s="5" t="s">
        <v>270</v>
      </c>
      <c r="F108" s="26"/>
      <c r="G108" s="26"/>
      <c r="H108" s="25" t="s">
        <v>25</v>
      </c>
      <c r="I108" s="27"/>
      <c r="J108" s="71"/>
      <c r="K108" s="66" t="s">
        <v>25</v>
      </c>
    </row>
    <row r="109" spans="1:11" ht="19.899999999999999" customHeight="1" x14ac:dyDescent="0.25">
      <c r="A109" s="177"/>
      <c r="B109" s="179"/>
      <c r="C109" s="181"/>
      <c r="D109" s="183"/>
      <c r="E109" s="5" t="s">
        <v>269</v>
      </c>
      <c r="F109" s="26"/>
      <c r="G109" s="26"/>
      <c r="H109" s="25" t="s">
        <v>25</v>
      </c>
      <c r="I109" s="27"/>
      <c r="J109" s="71"/>
      <c r="K109" s="66" t="s">
        <v>25</v>
      </c>
    </row>
    <row r="110" spans="1:11" ht="19.899999999999999" customHeight="1" x14ac:dyDescent="0.25">
      <c r="A110" s="177"/>
      <c r="B110" s="179"/>
      <c r="C110" s="184" t="s">
        <v>47</v>
      </c>
      <c r="D110" s="186" t="s">
        <v>272</v>
      </c>
      <c r="E110" s="5" t="s">
        <v>268</v>
      </c>
      <c r="F110" s="26"/>
      <c r="G110" s="26"/>
      <c r="H110" s="25" t="s">
        <v>25</v>
      </c>
      <c r="I110" s="27"/>
      <c r="J110" s="71"/>
      <c r="K110" s="66" t="s">
        <v>25</v>
      </c>
    </row>
    <row r="111" spans="1:11" ht="19.899999999999999" customHeight="1" x14ac:dyDescent="0.25">
      <c r="A111" s="177"/>
      <c r="B111" s="179"/>
      <c r="C111" s="185"/>
      <c r="D111" s="187"/>
      <c r="E111" s="5" t="s">
        <v>267</v>
      </c>
      <c r="F111" s="26"/>
      <c r="G111" s="26"/>
      <c r="H111" s="25" t="s">
        <v>25</v>
      </c>
      <c r="I111" s="27"/>
      <c r="J111" s="71"/>
      <c r="K111" s="66" t="s">
        <v>25</v>
      </c>
    </row>
    <row r="112" spans="1:11" ht="19.899999999999999" customHeight="1" thickBot="1" x14ac:dyDescent="0.3">
      <c r="A112" s="177"/>
      <c r="B112" s="179"/>
      <c r="C112" s="185"/>
      <c r="D112" s="188"/>
      <c r="E112" s="5" t="s">
        <v>266</v>
      </c>
      <c r="F112" s="26"/>
      <c r="G112" s="26"/>
      <c r="H112" s="25" t="s">
        <v>25</v>
      </c>
      <c r="I112" s="27"/>
      <c r="J112" s="73"/>
      <c r="K112" s="86" t="s">
        <v>25</v>
      </c>
    </row>
    <row r="113" spans="1:11" ht="19.899999999999999" customHeight="1" x14ac:dyDescent="0.25">
      <c r="A113" s="176" t="s">
        <v>14</v>
      </c>
      <c r="B113" s="178" t="s">
        <v>111</v>
      </c>
      <c r="C113" s="180" t="s">
        <v>14</v>
      </c>
      <c r="D113" s="197" t="s">
        <v>111</v>
      </c>
      <c r="E113" s="7" t="s">
        <v>112</v>
      </c>
      <c r="F113" s="22"/>
      <c r="G113" s="22"/>
      <c r="H113" s="22"/>
      <c r="I113" s="38" t="s">
        <v>25</v>
      </c>
      <c r="J113" s="81"/>
      <c r="K113" s="82"/>
    </row>
    <row r="114" spans="1:11" ht="19.899999999999999" customHeight="1" x14ac:dyDescent="0.25">
      <c r="A114" s="177"/>
      <c r="B114" s="179"/>
      <c r="C114" s="185"/>
      <c r="D114" s="198"/>
      <c r="E114" s="5" t="s">
        <v>113</v>
      </c>
      <c r="F114" s="26"/>
      <c r="G114" s="26"/>
      <c r="H114" s="26"/>
      <c r="I114" s="39" t="s">
        <v>25</v>
      </c>
      <c r="J114" s="63"/>
      <c r="K114" s="64"/>
    </row>
    <row r="115" spans="1:11" ht="19.899999999999999" customHeight="1" thickBot="1" x14ac:dyDescent="0.3">
      <c r="A115" s="190"/>
      <c r="B115" s="192"/>
      <c r="C115" s="194"/>
      <c r="D115" s="199"/>
      <c r="E115" s="6" t="s">
        <v>114</v>
      </c>
      <c r="F115" s="34"/>
      <c r="G115" s="34"/>
      <c r="H115" s="34"/>
      <c r="I115" s="40" t="s">
        <v>25</v>
      </c>
      <c r="J115" s="83"/>
      <c r="K115" s="84"/>
    </row>
    <row r="116" spans="1:11" ht="19.899999999999999" customHeight="1" thickBot="1" x14ac:dyDescent="0.3">
      <c r="A116" s="172" t="s">
        <v>22</v>
      </c>
      <c r="B116" s="173"/>
      <c r="C116" s="174" t="s">
        <v>23</v>
      </c>
      <c r="D116" s="175"/>
      <c r="E116" s="41" t="s">
        <v>24</v>
      </c>
      <c r="F116" s="18"/>
      <c r="G116" s="18"/>
      <c r="H116" s="18"/>
      <c r="I116" s="19"/>
      <c r="J116" s="88"/>
      <c r="K116" s="89"/>
    </row>
    <row r="117" spans="1:11" ht="19.899999999999999" customHeight="1" x14ac:dyDescent="0.25">
      <c r="A117" s="176" t="s">
        <v>15</v>
      </c>
      <c r="B117" s="178" t="s">
        <v>16</v>
      </c>
      <c r="C117" s="200" t="s">
        <v>46</v>
      </c>
      <c r="D117" s="182" t="s">
        <v>115</v>
      </c>
      <c r="E117" s="7" t="s">
        <v>116</v>
      </c>
      <c r="F117" s="22"/>
      <c r="G117" s="22"/>
      <c r="H117" s="22"/>
      <c r="I117" s="38" t="s">
        <v>25</v>
      </c>
      <c r="J117" s="61"/>
      <c r="K117" s="62"/>
    </row>
    <row r="118" spans="1:11" ht="19.899999999999999" customHeight="1" x14ac:dyDescent="0.25">
      <c r="A118" s="177"/>
      <c r="B118" s="179"/>
      <c r="C118" s="196"/>
      <c r="D118" s="183"/>
      <c r="E118" s="5" t="s">
        <v>117</v>
      </c>
      <c r="F118" s="26"/>
      <c r="G118" s="26"/>
      <c r="H118" s="26"/>
      <c r="I118" s="39" t="s">
        <v>25</v>
      </c>
      <c r="J118" s="63"/>
      <c r="K118" s="64"/>
    </row>
    <row r="119" spans="1:11" ht="19.899999999999999" customHeight="1" x14ac:dyDescent="0.25">
      <c r="A119" s="177"/>
      <c r="B119" s="179"/>
      <c r="C119" s="196"/>
      <c r="D119" s="183"/>
      <c r="E119" s="5" t="s">
        <v>118</v>
      </c>
      <c r="F119" s="26"/>
      <c r="G119" s="26"/>
      <c r="H119" s="26"/>
      <c r="I119" s="39" t="s">
        <v>25</v>
      </c>
      <c r="J119" s="63"/>
      <c r="K119" s="64"/>
    </row>
    <row r="120" spans="1:11" ht="19.899999999999999" customHeight="1" x14ac:dyDescent="0.25">
      <c r="A120" s="177"/>
      <c r="B120" s="179"/>
      <c r="C120" s="196"/>
      <c r="D120" s="183"/>
      <c r="E120" s="5" t="s">
        <v>119</v>
      </c>
      <c r="F120" s="26"/>
      <c r="G120" s="26"/>
      <c r="H120" s="26"/>
      <c r="I120" s="39" t="s">
        <v>25</v>
      </c>
      <c r="J120" s="63"/>
      <c r="K120" s="64"/>
    </row>
    <row r="121" spans="1:11" ht="19.899999999999999" customHeight="1" x14ac:dyDescent="0.25">
      <c r="A121" s="177"/>
      <c r="B121" s="179"/>
      <c r="C121" s="196"/>
      <c r="D121" s="183"/>
      <c r="E121" s="5" t="s">
        <v>120</v>
      </c>
      <c r="F121" s="26"/>
      <c r="G121" s="26"/>
      <c r="H121" s="26"/>
      <c r="I121" s="39" t="s">
        <v>25</v>
      </c>
      <c r="J121" s="63"/>
      <c r="K121" s="64"/>
    </row>
    <row r="122" spans="1:11" ht="19.899999999999999" customHeight="1" x14ac:dyDescent="0.25">
      <c r="A122" s="177"/>
      <c r="B122" s="179"/>
      <c r="C122" s="196"/>
      <c r="D122" s="183"/>
      <c r="E122" s="5" t="s">
        <v>121</v>
      </c>
      <c r="F122" s="26"/>
      <c r="G122" s="26"/>
      <c r="H122" s="26"/>
      <c r="I122" s="39" t="s">
        <v>25</v>
      </c>
      <c r="J122" s="63"/>
      <c r="K122" s="64"/>
    </row>
    <row r="123" spans="1:11" ht="19.899999999999999" customHeight="1" x14ac:dyDescent="0.25">
      <c r="A123" s="177"/>
      <c r="B123" s="179"/>
      <c r="C123" s="196" t="s">
        <v>45</v>
      </c>
      <c r="D123" s="183" t="s">
        <v>131</v>
      </c>
      <c r="E123" s="5" t="s">
        <v>122</v>
      </c>
      <c r="F123" s="26"/>
      <c r="G123" s="26"/>
      <c r="H123" s="26"/>
      <c r="I123" s="39" t="s">
        <v>25</v>
      </c>
      <c r="J123" s="63"/>
      <c r="K123" s="64"/>
    </row>
    <row r="124" spans="1:11" ht="19.899999999999999" customHeight="1" x14ac:dyDescent="0.25">
      <c r="A124" s="177"/>
      <c r="B124" s="179"/>
      <c r="C124" s="196"/>
      <c r="D124" s="183"/>
      <c r="E124" s="5" t="s">
        <v>156</v>
      </c>
      <c r="F124" s="26"/>
      <c r="G124" s="26"/>
      <c r="H124" s="26"/>
      <c r="I124" s="39" t="s">
        <v>25</v>
      </c>
      <c r="J124" s="63"/>
      <c r="K124" s="64"/>
    </row>
    <row r="125" spans="1:11" ht="19.899999999999999" customHeight="1" x14ac:dyDescent="0.25">
      <c r="A125" s="177"/>
      <c r="B125" s="179"/>
      <c r="C125" s="196"/>
      <c r="D125" s="183"/>
      <c r="E125" s="5" t="s">
        <v>123</v>
      </c>
      <c r="F125" s="26"/>
      <c r="G125" s="26"/>
      <c r="H125" s="26"/>
      <c r="I125" s="39" t="s">
        <v>25</v>
      </c>
      <c r="J125" s="63"/>
      <c r="K125" s="64"/>
    </row>
    <row r="126" spans="1:11" ht="19.899999999999999" customHeight="1" x14ac:dyDescent="0.25">
      <c r="A126" s="177"/>
      <c r="B126" s="179"/>
      <c r="C126" s="196" t="s">
        <v>44</v>
      </c>
      <c r="D126" s="183" t="s">
        <v>132</v>
      </c>
      <c r="E126" s="5" t="s">
        <v>124</v>
      </c>
      <c r="F126" s="26"/>
      <c r="G126" s="26"/>
      <c r="H126" s="26"/>
      <c r="I126" s="39" t="s">
        <v>25</v>
      </c>
      <c r="J126" s="63"/>
      <c r="K126" s="64"/>
    </row>
    <row r="127" spans="1:11" ht="19.899999999999999" customHeight="1" x14ac:dyDescent="0.25">
      <c r="A127" s="177"/>
      <c r="B127" s="179"/>
      <c r="C127" s="196"/>
      <c r="D127" s="183"/>
      <c r="E127" s="5" t="s">
        <v>125</v>
      </c>
      <c r="F127" s="26"/>
      <c r="G127" s="26"/>
      <c r="H127" s="26"/>
      <c r="I127" s="39" t="s">
        <v>25</v>
      </c>
      <c r="J127" s="63"/>
      <c r="K127" s="64"/>
    </row>
    <row r="128" spans="1:11" ht="19.899999999999999" customHeight="1" x14ac:dyDescent="0.25">
      <c r="A128" s="177"/>
      <c r="B128" s="179"/>
      <c r="C128" s="196"/>
      <c r="D128" s="183"/>
      <c r="E128" s="5" t="s">
        <v>126</v>
      </c>
      <c r="F128" s="26"/>
      <c r="G128" s="26"/>
      <c r="H128" s="26"/>
      <c r="I128" s="39" t="s">
        <v>25</v>
      </c>
      <c r="J128" s="63"/>
      <c r="K128" s="64"/>
    </row>
    <row r="129" spans="1:11" ht="19.899999999999999" customHeight="1" x14ac:dyDescent="0.25">
      <c r="A129" s="177"/>
      <c r="B129" s="179"/>
      <c r="C129" s="196"/>
      <c r="D129" s="183"/>
      <c r="E129" s="5" t="s">
        <v>127</v>
      </c>
      <c r="F129" s="26"/>
      <c r="G129" s="26"/>
      <c r="H129" s="26"/>
      <c r="I129" s="39" t="s">
        <v>25</v>
      </c>
      <c r="J129" s="63"/>
      <c r="K129" s="64"/>
    </row>
    <row r="130" spans="1:11" ht="19.899999999999999" customHeight="1" x14ac:dyDescent="0.25">
      <c r="A130" s="177"/>
      <c r="B130" s="179"/>
      <c r="C130" s="196"/>
      <c r="D130" s="183"/>
      <c r="E130" s="5" t="s">
        <v>128</v>
      </c>
      <c r="F130" s="26"/>
      <c r="G130" s="26"/>
      <c r="H130" s="26"/>
      <c r="I130" s="39" t="s">
        <v>25</v>
      </c>
      <c r="J130" s="63"/>
      <c r="K130" s="64"/>
    </row>
    <row r="131" spans="1:11" ht="19.899999999999999" customHeight="1" x14ac:dyDescent="0.25">
      <c r="A131" s="177"/>
      <c r="B131" s="179"/>
      <c r="C131" s="196"/>
      <c r="D131" s="183"/>
      <c r="E131" s="5" t="s">
        <v>129</v>
      </c>
      <c r="F131" s="26"/>
      <c r="G131" s="26"/>
      <c r="H131" s="26"/>
      <c r="I131" s="39" t="s">
        <v>25</v>
      </c>
      <c r="J131" s="63"/>
      <c r="K131" s="64"/>
    </row>
    <row r="132" spans="1:11" ht="19.899999999999999" customHeight="1" x14ac:dyDescent="0.25">
      <c r="A132" s="177"/>
      <c r="B132" s="179"/>
      <c r="C132" s="196"/>
      <c r="D132" s="183"/>
      <c r="E132" s="5" t="s">
        <v>130</v>
      </c>
      <c r="F132" s="26"/>
      <c r="G132" s="26"/>
      <c r="H132" s="26"/>
      <c r="I132" s="39" t="s">
        <v>25</v>
      </c>
      <c r="J132" s="63"/>
      <c r="K132" s="64"/>
    </row>
    <row r="133" spans="1:11" ht="19.899999999999999" customHeight="1" x14ac:dyDescent="0.25">
      <c r="A133" s="177"/>
      <c r="B133" s="179"/>
      <c r="C133" s="196" t="s">
        <v>43</v>
      </c>
      <c r="D133" s="183" t="s">
        <v>258</v>
      </c>
      <c r="E133" s="5" t="s">
        <v>265</v>
      </c>
      <c r="F133" s="26"/>
      <c r="G133" s="26"/>
      <c r="H133" s="25" t="s">
        <v>25</v>
      </c>
      <c r="I133" s="27"/>
      <c r="J133" s="65"/>
      <c r="K133" s="66" t="s">
        <v>25</v>
      </c>
    </row>
    <row r="134" spans="1:11" ht="19.899999999999999" customHeight="1" x14ac:dyDescent="0.25">
      <c r="A134" s="177"/>
      <c r="B134" s="179"/>
      <c r="C134" s="196"/>
      <c r="D134" s="183"/>
      <c r="E134" s="5" t="s">
        <v>264</v>
      </c>
      <c r="F134" s="26"/>
      <c r="G134" s="26"/>
      <c r="H134" s="25" t="s">
        <v>25</v>
      </c>
      <c r="I134" s="27"/>
      <c r="J134" s="65"/>
      <c r="K134" s="66" t="s">
        <v>25</v>
      </c>
    </row>
    <row r="135" spans="1:11" ht="19.899999999999999" customHeight="1" x14ac:dyDescent="0.25">
      <c r="A135" s="177"/>
      <c r="B135" s="179"/>
      <c r="C135" s="196"/>
      <c r="D135" s="183"/>
      <c r="E135" s="5" t="s">
        <v>263</v>
      </c>
      <c r="F135" s="26"/>
      <c r="G135" s="26"/>
      <c r="H135" s="25" t="s">
        <v>25</v>
      </c>
      <c r="I135" s="27"/>
      <c r="J135" s="65"/>
      <c r="K135" s="66" t="s">
        <v>25</v>
      </c>
    </row>
    <row r="136" spans="1:11" ht="19.899999999999999" customHeight="1" x14ac:dyDescent="0.25">
      <c r="A136" s="177"/>
      <c r="B136" s="179"/>
      <c r="C136" s="196"/>
      <c r="D136" s="183"/>
      <c r="E136" s="5" t="s">
        <v>262</v>
      </c>
      <c r="F136" s="26"/>
      <c r="G136" s="26"/>
      <c r="H136" s="25" t="s">
        <v>25</v>
      </c>
      <c r="I136" s="27"/>
      <c r="J136" s="65"/>
      <c r="K136" s="66" t="s">
        <v>25</v>
      </c>
    </row>
    <row r="137" spans="1:11" ht="19.899999999999999" customHeight="1" x14ac:dyDescent="0.25">
      <c r="A137" s="177"/>
      <c r="B137" s="179"/>
      <c r="C137" s="196"/>
      <c r="D137" s="183"/>
      <c r="E137" s="5" t="s">
        <v>261</v>
      </c>
      <c r="F137" s="26"/>
      <c r="G137" s="26"/>
      <c r="H137" s="25" t="s">
        <v>25</v>
      </c>
      <c r="I137" s="27"/>
      <c r="J137" s="65"/>
      <c r="K137" s="66" t="s">
        <v>25</v>
      </c>
    </row>
    <row r="138" spans="1:11" ht="19.899999999999999" customHeight="1" x14ac:dyDescent="0.25">
      <c r="A138" s="177"/>
      <c r="B138" s="179"/>
      <c r="C138" s="196"/>
      <c r="D138" s="183"/>
      <c r="E138" s="5" t="s">
        <v>260</v>
      </c>
      <c r="F138" s="26"/>
      <c r="G138" s="26"/>
      <c r="H138" s="25" t="s">
        <v>25</v>
      </c>
      <c r="I138" s="27"/>
      <c r="J138" s="65"/>
      <c r="K138" s="66" t="s">
        <v>25</v>
      </c>
    </row>
    <row r="139" spans="1:11" ht="19.899999999999999" customHeight="1" x14ac:dyDescent="0.25">
      <c r="A139" s="177"/>
      <c r="B139" s="179"/>
      <c r="C139" s="196"/>
      <c r="D139" s="183"/>
      <c r="E139" s="5" t="s">
        <v>259</v>
      </c>
      <c r="F139" s="26"/>
      <c r="G139" s="26"/>
      <c r="H139" s="25" t="s">
        <v>25</v>
      </c>
      <c r="I139" s="27"/>
      <c r="J139" s="65"/>
      <c r="K139" s="66" t="s">
        <v>25</v>
      </c>
    </row>
    <row r="140" spans="1:11" ht="19.899999999999999" customHeight="1" thickBot="1" x14ac:dyDescent="0.3">
      <c r="A140" s="177"/>
      <c r="B140" s="179"/>
      <c r="C140" s="196"/>
      <c r="D140" s="183"/>
      <c r="E140" s="5" t="s">
        <v>257</v>
      </c>
      <c r="F140" s="26"/>
      <c r="G140" s="26"/>
      <c r="H140" s="25" t="s">
        <v>25</v>
      </c>
      <c r="I140" s="27"/>
      <c r="J140" s="87"/>
      <c r="K140" s="86" t="s">
        <v>25</v>
      </c>
    </row>
  </sheetData>
  <autoFilter ref="A2:I140" xr:uid="{00000000-0009-0000-0000-000000000000}"/>
  <mergeCells count="105">
    <mergeCell ref="A19:A22"/>
    <mergeCell ref="B19:B22"/>
    <mergeCell ref="C19:C20"/>
    <mergeCell ref="D19:D20"/>
    <mergeCell ref="C21:C22"/>
    <mergeCell ref="D21:D22"/>
    <mergeCell ref="A3:A18"/>
    <mergeCell ref="B3:B18"/>
    <mergeCell ref="C3:C6"/>
    <mergeCell ref="D3:D6"/>
    <mergeCell ref="C7:C12"/>
    <mergeCell ref="D7:D12"/>
    <mergeCell ref="C13:C15"/>
    <mergeCell ref="D13:D15"/>
    <mergeCell ref="C16:C17"/>
    <mergeCell ref="D16:D17"/>
    <mergeCell ref="A23:A26"/>
    <mergeCell ref="B23:B26"/>
    <mergeCell ref="C23:C24"/>
    <mergeCell ref="D23:D24"/>
    <mergeCell ref="A27:A34"/>
    <mergeCell ref="B27:B34"/>
    <mergeCell ref="C27:C30"/>
    <mergeCell ref="D27:D30"/>
    <mergeCell ref="C31:C34"/>
    <mergeCell ref="D31:D34"/>
    <mergeCell ref="A47:A52"/>
    <mergeCell ref="B47:B52"/>
    <mergeCell ref="C51:C52"/>
    <mergeCell ref="D51:D52"/>
    <mergeCell ref="A53:A55"/>
    <mergeCell ref="B53:B55"/>
    <mergeCell ref="C53:C55"/>
    <mergeCell ref="D53:D55"/>
    <mergeCell ref="A36:A40"/>
    <mergeCell ref="B36:B40"/>
    <mergeCell ref="C36:C40"/>
    <mergeCell ref="D36:D40"/>
    <mergeCell ref="A41:A46"/>
    <mergeCell ref="B41:B46"/>
    <mergeCell ref="C41:C42"/>
    <mergeCell ref="D41:D42"/>
    <mergeCell ref="C43:C46"/>
    <mergeCell ref="D43:D46"/>
    <mergeCell ref="C88:C90"/>
    <mergeCell ref="D88:D90"/>
    <mergeCell ref="A74:A83"/>
    <mergeCell ref="B74:B83"/>
    <mergeCell ref="C74:C77"/>
    <mergeCell ref="D74:D77"/>
    <mergeCell ref="C78:C80"/>
    <mergeCell ref="D78:D80"/>
    <mergeCell ref="C81:C83"/>
    <mergeCell ref="D81:D83"/>
    <mergeCell ref="A56:A63"/>
    <mergeCell ref="B56:B63"/>
    <mergeCell ref="C56:C63"/>
    <mergeCell ref="D56:D63"/>
    <mergeCell ref="A65:A73"/>
    <mergeCell ref="B65:B73"/>
    <mergeCell ref="C65:C73"/>
    <mergeCell ref="D65:D73"/>
    <mergeCell ref="C84:C87"/>
    <mergeCell ref="D84:D87"/>
    <mergeCell ref="C91:D91"/>
    <mergeCell ref="C126:C132"/>
    <mergeCell ref="D126:D132"/>
    <mergeCell ref="C133:C140"/>
    <mergeCell ref="D133:D140"/>
    <mergeCell ref="A113:A115"/>
    <mergeCell ref="B113:B115"/>
    <mergeCell ref="C113:C115"/>
    <mergeCell ref="D113:D115"/>
    <mergeCell ref="A117:A140"/>
    <mergeCell ref="B117:B140"/>
    <mergeCell ref="C117:C122"/>
    <mergeCell ref="D117:D122"/>
    <mergeCell ref="C123:C125"/>
    <mergeCell ref="D123:D125"/>
    <mergeCell ref="A116:B116"/>
    <mergeCell ref="C116:D116"/>
    <mergeCell ref="J1:K1"/>
    <mergeCell ref="A35:B35"/>
    <mergeCell ref="C35:D35"/>
    <mergeCell ref="A64:B64"/>
    <mergeCell ref="C64:D64"/>
    <mergeCell ref="A102:A112"/>
    <mergeCell ref="B102:B112"/>
    <mergeCell ref="C102:C103"/>
    <mergeCell ref="D102:D103"/>
    <mergeCell ref="C104:C105"/>
    <mergeCell ref="D104:D105"/>
    <mergeCell ref="C106:C109"/>
    <mergeCell ref="D106:D109"/>
    <mergeCell ref="C110:C112"/>
    <mergeCell ref="D110:D112"/>
    <mergeCell ref="A92:A101"/>
    <mergeCell ref="B92:B101"/>
    <mergeCell ref="C92:C97"/>
    <mergeCell ref="D92:D97"/>
    <mergeCell ref="C98:C101"/>
    <mergeCell ref="D98:D101"/>
    <mergeCell ref="A84:A90"/>
    <mergeCell ref="B84:B90"/>
    <mergeCell ref="A91:B91"/>
  </mergeCells>
  <pageMargins left="0.51181102362204722" right="0.51181102362204722" top="0.74803149606299213" bottom="0.74803149606299213" header="0.31496062992125984" footer="0.31496062992125984"/>
  <pageSetup paperSize="9" scale="69" orientation="landscape" r:id="rId1"/>
  <rowBreaks count="4" manualBreakCount="4">
    <brk id="34" max="16383" man="1"/>
    <brk id="63" max="16383" man="1"/>
    <brk id="90" max="16383" man="1"/>
    <brk id="11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4"/>
  <sheetViews>
    <sheetView zoomScale="80" zoomScaleNormal="80" workbookViewId="0">
      <selection activeCell="M36" sqref="M36"/>
    </sheetView>
  </sheetViews>
  <sheetFormatPr baseColWidth="10" defaultColWidth="11.5703125" defaultRowHeight="15" x14ac:dyDescent="0.25"/>
  <cols>
    <col min="1" max="1" width="8.140625" style="2" customWidth="1"/>
    <col min="2" max="3" width="32.7109375" style="2" customWidth="1"/>
    <col min="4" max="4" width="32.7109375" style="115" customWidth="1"/>
    <col min="5" max="5" width="5.140625" style="13" customWidth="1"/>
    <col min="6" max="6" width="33.7109375" style="14" customWidth="1"/>
    <col min="7" max="7" width="62.42578125" style="15" customWidth="1"/>
    <col min="8" max="16384" width="11.5703125" style="2"/>
  </cols>
  <sheetData>
    <row r="1" spans="1:7" ht="15.75" thickBot="1" x14ac:dyDescent="0.3"/>
    <row r="2" spans="1:7" ht="18.75" customHeight="1" thickBot="1" x14ac:dyDescent="0.3">
      <c r="E2" s="207" t="s">
        <v>86</v>
      </c>
      <c r="F2" s="175"/>
      <c r="G2" s="129" t="s">
        <v>24</v>
      </c>
    </row>
    <row r="3" spans="1:7" ht="18.75" customHeight="1" thickBot="1" x14ac:dyDescent="0.3">
      <c r="E3" s="131" t="s">
        <v>3</v>
      </c>
      <c r="F3" s="208" t="s">
        <v>154</v>
      </c>
      <c r="G3" s="209"/>
    </row>
    <row r="4" spans="1:7" ht="23.25" customHeight="1" x14ac:dyDescent="0.25">
      <c r="E4" s="210" t="s">
        <v>69</v>
      </c>
      <c r="F4" s="182" t="s">
        <v>102</v>
      </c>
      <c r="G4" s="132" t="s">
        <v>104</v>
      </c>
    </row>
    <row r="5" spans="1:7" ht="23.25" customHeight="1" thickBot="1" x14ac:dyDescent="0.3">
      <c r="E5" s="211"/>
      <c r="F5" s="183"/>
      <c r="G5" s="133" t="s">
        <v>105</v>
      </c>
    </row>
    <row r="6" spans="1:7" ht="30" customHeight="1" x14ac:dyDescent="0.25">
      <c r="A6" s="142" t="s">
        <v>96</v>
      </c>
      <c r="B6" s="143" t="s">
        <v>97</v>
      </c>
      <c r="C6" s="213" t="s">
        <v>98</v>
      </c>
      <c r="E6" s="211"/>
      <c r="F6" s="183"/>
      <c r="G6" s="133" t="s">
        <v>106</v>
      </c>
    </row>
    <row r="7" spans="1:7" ht="23.25" customHeight="1" x14ac:dyDescent="0.25">
      <c r="A7" s="136">
        <v>1</v>
      </c>
      <c r="B7" s="137" t="s">
        <v>133</v>
      </c>
      <c r="C7" s="214"/>
      <c r="D7" s="126"/>
      <c r="E7" s="212"/>
      <c r="F7" s="183"/>
      <c r="G7" s="133" t="s">
        <v>107</v>
      </c>
    </row>
    <row r="8" spans="1:7" ht="25.5" customHeight="1" x14ac:dyDescent="0.25">
      <c r="A8" s="136">
        <v>2</v>
      </c>
      <c r="B8" s="137" t="s">
        <v>134</v>
      </c>
      <c r="C8" s="214"/>
      <c r="D8" s="126"/>
      <c r="E8" s="216" t="s">
        <v>70</v>
      </c>
      <c r="F8" s="183" t="s">
        <v>103</v>
      </c>
      <c r="G8" s="133" t="s">
        <v>104</v>
      </c>
    </row>
    <row r="9" spans="1:7" ht="28.5" customHeight="1" x14ac:dyDescent="0.25">
      <c r="A9" s="136">
        <v>3</v>
      </c>
      <c r="B9" s="137" t="s">
        <v>136</v>
      </c>
      <c r="C9" s="214"/>
      <c r="D9" s="126"/>
      <c r="E9" s="211"/>
      <c r="F9" s="183"/>
      <c r="G9" s="133" t="s">
        <v>106</v>
      </c>
    </row>
    <row r="10" spans="1:7" ht="24" customHeight="1" x14ac:dyDescent="0.25">
      <c r="A10" s="136">
        <v>4</v>
      </c>
      <c r="B10" s="137" t="s">
        <v>135</v>
      </c>
      <c r="C10" s="214"/>
      <c r="D10" s="126"/>
      <c r="E10" s="211"/>
      <c r="F10" s="183"/>
      <c r="G10" s="133" t="s">
        <v>108</v>
      </c>
    </row>
    <row r="11" spans="1:7" ht="24" customHeight="1" thickBot="1" x14ac:dyDescent="0.3">
      <c r="A11" s="136">
        <v>5</v>
      </c>
      <c r="B11" s="137" t="s">
        <v>137</v>
      </c>
      <c r="C11" s="214"/>
      <c r="D11" s="126"/>
      <c r="E11" s="217"/>
      <c r="F11" s="195"/>
      <c r="G11" s="134" t="s">
        <v>107</v>
      </c>
    </row>
    <row r="12" spans="1:7" ht="28.5" customHeight="1" thickBot="1" x14ac:dyDescent="0.3">
      <c r="A12" s="136">
        <v>6</v>
      </c>
      <c r="B12" s="137" t="s">
        <v>138</v>
      </c>
      <c r="C12" s="214"/>
      <c r="D12" s="126"/>
      <c r="E12" s="145" t="s">
        <v>6</v>
      </c>
      <c r="F12" s="208" t="s">
        <v>155</v>
      </c>
      <c r="G12" s="209"/>
    </row>
    <row r="13" spans="1:7" ht="27" customHeight="1" thickBot="1" x14ac:dyDescent="0.3">
      <c r="A13" s="136">
        <v>7</v>
      </c>
      <c r="B13" s="138" t="s">
        <v>139</v>
      </c>
      <c r="C13" s="214"/>
      <c r="D13" s="126"/>
      <c r="E13" s="135" t="s">
        <v>63</v>
      </c>
      <c r="F13" s="44" t="s">
        <v>110</v>
      </c>
      <c r="G13" s="144" t="s">
        <v>109</v>
      </c>
    </row>
    <row r="14" spans="1:7" ht="21" customHeight="1" thickBot="1" x14ac:dyDescent="0.3">
      <c r="A14" s="136">
        <v>8</v>
      </c>
      <c r="B14" s="138" t="s">
        <v>140</v>
      </c>
      <c r="C14" s="214"/>
      <c r="D14" s="126"/>
      <c r="E14" s="131" t="s">
        <v>14</v>
      </c>
      <c r="F14" s="208" t="s">
        <v>111</v>
      </c>
      <c r="G14" s="209"/>
    </row>
    <row r="15" spans="1:7" ht="21" customHeight="1" x14ac:dyDescent="0.25">
      <c r="A15" s="136">
        <v>9</v>
      </c>
      <c r="B15" s="138" t="s">
        <v>141</v>
      </c>
      <c r="C15" s="214"/>
      <c r="D15" s="127"/>
      <c r="E15" s="210" t="s">
        <v>14</v>
      </c>
      <c r="F15" s="197" t="s">
        <v>111</v>
      </c>
      <c r="G15" s="132" t="s">
        <v>112</v>
      </c>
    </row>
    <row r="16" spans="1:7" ht="27" customHeight="1" x14ac:dyDescent="0.25">
      <c r="A16" s="136">
        <v>10</v>
      </c>
      <c r="B16" s="138" t="s">
        <v>142</v>
      </c>
      <c r="C16" s="214"/>
      <c r="D16" s="127"/>
      <c r="E16" s="211"/>
      <c r="F16" s="198"/>
      <c r="G16" s="133" t="s">
        <v>113</v>
      </c>
    </row>
    <row r="17" spans="1:7" ht="21" customHeight="1" thickBot="1" x14ac:dyDescent="0.3">
      <c r="A17" s="136">
        <v>11</v>
      </c>
      <c r="B17" s="138" t="s">
        <v>143</v>
      </c>
      <c r="C17" s="214"/>
      <c r="D17" s="127"/>
      <c r="E17" s="217"/>
      <c r="F17" s="199"/>
      <c r="G17" s="134" t="s">
        <v>114</v>
      </c>
    </row>
    <row r="18" spans="1:7" ht="21" customHeight="1" thickBot="1" x14ac:dyDescent="0.3">
      <c r="A18" s="136">
        <v>12</v>
      </c>
      <c r="B18" s="138" t="s">
        <v>144</v>
      </c>
      <c r="C18" s="214"/>
      <c r="D18" s="127"/>
      <c r="E18" s="131" t="s">
        <v>15</v>
      </c>
      <c r="F18" s="208" t="s">
        <v>16</v>
      </c>
      <c r="G18" s="209"/>
    </row>
    <row r="19" spans="1:7" ht="41.25" customHeight="1" x14ac:dyDescent="0.25">
      <c r="A19" s="136">
        <v>16</v>
      </c>
      <c r="B19" s="138" t="s">
        <v>145</v>
      </c>
      <c r="C19" s="214"/>
      <c r="D19" s="127"/>
      <c r="E19" s="220" t="s">
        <v>46</v>
      </c>
      <c r="F19" s="182" t="s">
        <v>115</v>
      </c>
      <c r="G19" s="132" t="s">
        <v>116</v>
      </c>
    </row>
    <row r="20" spans="1:7" ht="21" customHeight="1" x14ac:dyDescent="0.25">
      <c r="A20" s="136">
        <v>17</v>
      </c>
      <c r="B20" s="138" t="s">
        <v>146</v>
      </c>
      <c r="C20" s="214"/>
      <c r="D20" s="127"/>
      <c r="E20" s="218"/>
      <c r="F20" s="183"/>
      <c r="G20" s="133" t="s">
        <v>117</v>
      </c>
    </row>
    <row r="21" spans="1:7" ht="29.25" customHeight="1" x14ac:dyDescent="0.25">
      <c r="A21" s="136">
        <v>18</v>
      </c>
      <c r="B21" s="138" t="s">
        <v>147</v>
      </c>
      <c r="C21" s="214"/>
      <c r="D21" s="127"/>
      <c r="E21" s="218"/>
      <c r="F21" s="183"/>
      <c r="G21" s="133" t="s">
        <v>118</v>
      </c>
    </row>
    <row r="22" spans="1:7" ht="40.5" customHeight="1" x14ac:dyDescent="0.25">
      <c r="A22" s="136">
        <v>19</v>
      </c>
      <c r="B22" s="138" t="s">
        <v>148</v>
      </c>
      <c r="C22" s="214"/>
      <c r="D22" s="127"/>
      <c r="E22" s="218"/>
      <c r="F22" s="183"/>
      <c r="G22" s="133" t="s">
        <v>119</v>
      </c>
    </row>
    <row r="23" spans="1:7" ht="31.5" customHeight="1" x14ac:dyDescent="0.25">
      <c r="A23" s="136">
        <v>20</v>
      </c>
      <c r="B23" s="138" t="s">
        <v>149</v>
      </c>
      <c r="C23" s="214"/>
      <c r="D23" s="127"/>
      <c r="E23" s="218"/>
      <c r="F23" s="183"/>
      <c r="G23" s="133" t="s">
        <v>120</v>
      </c>
    </row>
    <row r="24" spans="1:7" ht="29.25" customHeight="1" x14ac:dyDescent="0.25">
      <c r="A24" s="136">
        <v>21</v>
      </c>
      <c r="B24" s="138" t="s">
        <v>150</v>
      </c>
      <c r="C24" s="214"/>
      <c r="D24" s="127"/>
      <c r="E24" s="218"/>
      <c r="F24" s="183"/>
      <c r="G24" s="133" t="s">
        <v>121</v>
      </c>
    </row>
    <row r="25" spans="1:7" ht="38.25" customHeight="1" x14ac:dyDescent="0.25">
      <c r="A25" s="136">
        <v>23</v>
      </c>
      <c r="B25" s="138" t="s">
        <v>151</v>
      </c>
      <c r="C25" s="214"/>
      <c r="D25" s="127"/>
      <c r="E25" s="218" t="s">
        <v>45</v>
      </c>
      <c r="F25" s="183" t="s">
        <v>131</v>
      </c>
      <c r="G25" s="133" t="s">
        <v>122</v>
      </c>
    </row>
    <row r="26" spans="1:7" ht="27.75" customHeight="1" x14ac:dyDescent="0.25">
      <c r="A26" s="136">
        <v>24</v>
      </c>
      <c r="B26" s="138" t="s">
        <v>152</v>
      </c>
      <c r="C26" s="214"/>
      <c r="D26" s="127"/>
      <c r="E26" s="218"/>
      <c r="F26" s="183"/>
      <c r="G26" s="133" t="s">
        <v>156</v>
      </c>
    </row>
    <row r="27" spans="1:7" ht="29.25" customHeight="1" x14ac:dyDescent="0.25">
      <c r="A27" s="136">
        <v>25</v>
      </c>
      <c r="B27" s="138" t="s">
        <v>153</v>
      </c>
      <c r="C27" s="214"/>
      <c r="D27" s="127"/>
      <c r="E27" s="218"/>
      <c r="F27" s="183"/>
      <c r="G27" s="133" t="s">
        <v>123</v>
      </c>
    </row>
    <row r="28" spans="1:7" ht="21" customHeight="1" thickBot="1" x14ac:dyDescent="0.3">
      <c r="A28" s="139">
        <v>26</v>
      </c>
      <c r="B28" s="140" t="s">
        <v>131</v>
      </c>
      <c r="C28" s="215"/>
      <c r="D28" s="128"/>
      <c r="E28" s="218" t="s">
        <v>44</v>
      </c>
      <c r="F28" s="183" t="s">
        <v>132</v>
      </c>
      <c r="G28" s="133" t="s">
        <v>124</v>
      </c>
    </row>
    <row r="29" spans="1:7" ht="29.25" customHeight="1" x14ac:dyDescent="0.25">
      <c r="C29" s="141"/>
      <c r="D29" s="127"/>
      <c r="E29" s="218"/>
      <c r="F29" s="183"/>
      <c r="G29" s="133" t="s">
        <v>125</v>
      </c>
    </row>
    <row r="30" spans="1:7" ht="32.25" customHeight="1" x14ac:dyDescent="0.25">
      <c r="C30" s="141"/>
      <c r="D30" s="127"/>
      <c r="E30" s="218"/>
      <c r="F30" s="183"/>
      <c r="G30" s="133" t="s">
        <v>126</v>
      </c>
    </row>
    <row r="31" spans="1:7" ht="21" customHeight="1" x14ac:dyDescent="0.25">
      <c r="C31" s="141"/>
      <c r="D31" s="128"/>
      <c r="E31" s="218"/>
      <c r="F31" s="183"/>
      <c r="G31" s="133" t="s">
        <v>127</v>
      </c>
    </row>
    <row r="32" spans="1:7" ht="21" customHeight="1" x14ac:dyDescent="0.25">
      <c r="E32" s="218"/>
      <c r="F32" s="183"/>
      <c r="G32" s="133" t="s">
        <v>128</v>
      </c>
    </row>
    <row r="33" spans="5:7" ht="31.5" customHeight="1" x14ac:dyDescent="0.25">
      <c r="E33" s="218"/>
      <c r="F33" s="183"/>
      <c r="G33" s="133" t="s">
        <v>129</v>
      </c>
    </row>
    <row r="34" spans="5:7" ht="21" customHeight="1" thickBot="1" x14ac:dyDescent="0.3">
      <c r="E34" s="219"/>
      <c r="F34" s="195"/>
      <c r="G34" s="134" t="s">
        <v>130</v>
      </c>
    </row>
  </sheetData>
  <mergeCells count="18">
    <mergeCell ref="E25:E27"/>
    <mergeCell ref="F25:F27"/>
    <mergeCell ref="E2:F2"/>
    <mergeCell ref="F3:G3"/>
    <mergeCell ref="E4:E7"/>
    <mergeCell ref="F4:F7"/>
    <mergeCell ref="C6:C28"/>
    <mergeCell ref="E8:E11"/>
    <mergeCell ref="F8:F11"/>
    <mergeCell ref="F12:G12"/>
    <mergeCell ref="F14:G14"/>
    <mergeCell ref="E15:E17"/>
    <mergeCell ref="E28:E34"/>
    <mergeCell ref="F28:F34"/>
    <mergeCell ref="F15:F17"/>
    <mergeCell ref="F18:G18"/>
    <mergeCell ref="E19:E24"/>
    <mergeCell ref="F19:F24"/>
  </mergeCells>
  <pageMargins left="0.51181102362204722" right="0.51181102362204722" top="0.74803149606299213" bottom="0.74803149606299213" header="0.31496062992125984" footer="0.31496062992125984"/>
  <pageSetup paperSize="9" scale="6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46"/>
  <sheetViews>
    <sheetView tabSelected="1" topLeftCell="A23" zoomScale="80" zoomScaleNormal="80" workbookViewId="0">
      <selection activeCell="L36" sqref="L36"/>
    </sheetView>
  </sheetViews>
  <sheetFormatPr baseColWidth="10" defaultColWidth="11.5703125" defaultRowHeight="15" x14ac:dyDescent="0.25"/>
  <cols>
    <col min="1" max="1" width="7.140625" style="13" customWidth="1"/>
    <col min="2" max="2" width="33.7109375" style="14" customWidth="1"/>
    <col min="3" max="3" width="80" style="15" customWidth="1"/>
    <col min="4" max="4" width="8.5703125" style="2" customWidth="1"/>
    <col min="5" max="8" width="6.42578125" style="2" customWidth="1"/>
    <col min="9" max="9" width="5.42578125" style="2" customWidth="1"/>
    <col min="10" max="10" width="11.5703125" style="2"/>
    <col min="11" max="11" width="16" style="2" customWidth="1"/>
    <col min="12" max="12" width="11.5703125" style="2"/>
    <col min="13" max="14" width="3" style="2" customWidth="1"/>
    <col min="15" max="15" width="11.5703125" style="2"/>
    <col min="16" max="16" width="3.85546875" style="2" customWidth="1"/>
    <col min="17" max="16384" width="11.5703125" style="2"/>
  </cols>
  <sheetData>
    <row r="1" spans="1:19" ht="108.75" customHeight="1" thickBot="1" x14ac:dyDescent="0.3">
      <c r="A1" s="257" t="s">
        <v>99</v>
      </c>
      <c r="B1" s="258"/>
      <c r="C1" s="2"/>
      <c r="D1" s="259" t="s">
        <v>101</v>
      </c>
      <c r="E1" s="260"/>
      <c r="F1" s="260"/>
      <c r="G1" s="260"/>
      <c r="H1" s="261"/>
      <c r="I1" s="90"/>
      <c r="J1" s="90"/>
      <c r="K1" s="91"/>
      <c r="L1" s="92"/>
      <c r="M1" s="3"/>
      <c r="N1" s="93"/>
      <c r="O1" s="256" t="s">
        <v>85</v>
      </c>
      <c r="P1" s="3"/>
      <c r="Q1" s="93"/>
    </row>
    <row r="2" spans="1:19" ht="39.75" customHeight="1" thickBot="1" x14ac:dyDescent="0.3">
      <c r="A2" s="207" t="s">
        <v>86</v>
      </c>
      <c r="B2" s="175"/>
      <c r="C2" s="129" t="s">
        <v>24</v>
      </c>
      <c r="D2" s="118" t="s">
        <v>87</v>
      </c>
      <c r="E2" s="118">
        <v>0</v>
      </c>
      <c r="F2" s="118">
        <v>1</v>
      </c>
      <c r="G2" s="118">
        <v>2</v>
      </c>
      <c r="H2" s="119">
        <v>3</v>
      </c>
      <c r="I2" s="94"/>
      <c r="J2" s="94"/>
      <c r="K2" s="95"/>
      <c r="L2" s="168" t="s">
        <v>88</v>
      </c>
      <c r="M2" s="96"/>
      <c r="N2" s="97"/>
      <c r="O2" s="256"/>
    </row>
    <row r="3" spans="1:19" ht="24.75" customHeight="1" thickBot="1" x14ac:dyDescent="0.3">
      <c r="A3" s="145" t="s">
        <v>3</v>
      </c>
      <c r="B3" s="158" t="s">
        <v>80</v>
      </c>
      <c r="C3" s="147"/>
      <c r="D3" s="147"/>
      <c r="E3" s="147"/>
      <c r="F3" s="147"/>
      <c r="G3" s="147"/>
      <c r="H3" s="148"/>
      <c r="I3" s="98"/>
      <c r="J3" s="161">
        <v>0.25</v>
      </c>
      <c r="L3" s="163">
        <f>SUM(L4:L11)</f>
        <v>0</v>
      </c>
      <c r="O3" s="125">
        <f>IF(SUM(N4:N11)=0,J3,0)</f>
        <v>0</v>
      </c>
    </row>
    <row r="4" spans="1:19" ht="24.75" customHeight="1" x14ac:dyDescent="0.25">
      <c r="A4" s="211" t="s">
        <v>69</v>
      </c>
      <c r="B4" s="193" t="s">
        <v>102</v>
      </c>
      <c r="C4" s="10" t="s">
        <v>104</v>
      </c>
      <c r="D4" s="156"/>
      <c r="E4" s="156"/>
      <c r="F4" s="156"/>
      <c r="G4" s="156"/>
      <c r="H4" s="156"/>
      <c r="I4" s="122" t="str">
        <f>(IF(M4="","◄",""))</f>
        <v>◄</v>
      </c>
      <c r="J4" s="164">
        <v>0.2</v>
      </c>
      <c r="L4" s="165">
        <f>IF(D4="",(IF(F4&lt;&gt;"",1/3,0)+IF(G4&lt;&gt;"",2/3,0)+IF(H4&lt;&gt;"",1,0))*O4*J$3*20,"")</f>
        <v>0</v>
      </c>
      <c r="M4" s="101" t="str">
        <f>IF(D4="",IF(COUNTBLANK(E4:H4)=3,1,""),1)</f>
        <v/>
      </c>
      <c r="N4" s="102">
        <f>IF(D4="",J4,0)</f>
        <v>0.2</v>
      </c>
      <c r="O4" s="103">
        <f>IF(N4=0,0,J4/SUM(N$4:N$11))</f>
        <v>0.20000000000000004</v>
      </c>
      <c r="Q4" s="93">
        <f>IF(D4="",IF(E4&lt;&gt;"",0.02,(L4/(O4*J$3*20))),"")</f>
        <v>0</v>
      </c>
    </row>
    <row r="5" spans="1:19" ht="24.75" customHeight="1" x14ac:dyDescent="0.25">
      <c r="A5" s="211"/>
      <c r="B5" s="183"/>
      <c r="C5" s="5" t="s">
        <v>105</v>
      </c>
      <c r="D5" s="154"/>
      <c r="E5" s="154"/>
      <c r="F5" s="154"/>
      <c r="G5" s="154"/>
      <c r="H5" s="154"/>
      <c r="I5" s="122" t="str">
        <f t="shared" ref="I5:I11" si="0">(IF(M5="","◄",""))</f>
        <v>◄</v>
      </c>
      <c r="J5" s="124">
        <v>0.2</v>
      </c>
      <c r="L5" s="100">
        <f t="shared" ref="L5:L11" si="1">IF(D5="",(IF(F5&lt;&gt;"",1/3,0)+IF(G5&lt;&gt;"",2/3,0)+IF(H5&lt;&gt;"",1,0))*O5*J$3*20,"")</f>
        <v>0</v>
      </c>
      <c r="M5" s="101" t="str">
        <f t="shared" ref="M5:M11" si="2">IF(D5="",IF(COUNTBLANK(E5:H5)=3,1,""),1)</f>
        <v/>
      </c>
      <c r="N5" s="102">
        <f t="shared" ref="N5:N11" si="3">IF(D5="",J5,0)</f>
        <v>0.2</v>
      </c>
      <c r="O5" s="103">
        <f t="shared" ref="O5:O11" si="4">IF(N5=0,0,J5/SUM(N$4:N$11))</f>
        <v>0.20000000000000004</v>
      </c>
      <c r="Q5" s="93">
        <f t="shared" ref="Q5:Q11" si="5">IF(D5="",IF(E5&lt;&gt;"",0.02,(L5/(O5*J$3*20))),"")</f>
        <v>0</v>
      </c>
    </row>
    <row r="6" spans="1:19" ht="24.75" customHeight="1" x14ac:dyDescent="0.25">
      <c r="A6" s="211"/>
      <c r="B6" s="183"/>
      <c r="C6" s="5" t="s">
        <v>106</v>
      </c>
      <c r="D6" s="154"/>
      <c r="E6" s="154"/>
      <c r="F6" s="154"/>
      <c r="G6" s="154"/>
      <c r="H6" s="154"/>
      <c r="I6" s="122" t="str">
        <f t="shared" si="0"/>
        <v>◄</v>
      </c>
      <c r="J6" s="124">
        <v>0.1</v>
      </c>
      <c r="L6" s="100">
        <f t="shared" si="1"/>
        <v>0</v>
      </c>
      <c r="M6" s="101" t="str">
        <f t="shared" si="2"/>
        <v/>
      </c>
      <c r="N6" s="102">
        <f t="shared" si="3"/>
        <v>0.1</v>
      </c>
      <c r="O6" s="103">
        <f t="shared" si="4"/>
        <v>0.10000000000000002</v>
      </c>
      <c r="Q6" s="93">
        <f t="shared" si="5"/>
        <v>0</v>
      </c>
      <c r="S6" s="121"/>
    </row>
    <row r="7" spans="1:19" ht="24.75" customHeight="1" x14ac:dyDescent="0.25">
      <c r="A7" s="212"/>
      <c r="B7" s="183"/>
      <c r="C7" s="5" t="s">
        <v>107</v>
      </c>
      <c r="D7" s="154"/>
      <c r="E7" s="154"/>
      <c r="F7" s="154"/>
      <c r="G7" s="154"/>
      <c r="H7" s="154"/>
      <c r="I7" s="122" t="str">
        <f t="shared" si="0"/>
        <v>◄</v>
      </c>
      <c r="J7" s="124">
        <v>0.1</v>
      </c>
      <c r="L7" s="100">
        <f t="shared" si="1"/>
        <v>0</v>
      </c>
      <c r="M7" s="101" t="str">
        <f t="shared" si="2"/>
        <v/>
      </c>
      <c r="N7" s="102">
        <f t="shared" si="3"/>
        <v>0.1</v>
      </c>
      <c r="O7" s="103">
        <f t="shared" si="4"/>
        <v>0.10000000000000002</v>
      </c>
      <c r="Q7" s="93">
        <f t="shared" si="5"/>
        <v>0</v>
      </c>
    </row>
    <row r="8" spans="1:19" ht="24.75" customHeight="1" x14ac:dyDescent="0.25">
      <c r="A8" s="216" t="s">
        <v>70</v>
      </c>
      <c r="B8" s="183" t="s">
        <v>103</v>
      </c>
      <c r="C8" s="5" t="s">
        <v>104</v>
      </c>
      <c r="D8" s="154"/>
      <c r="E8" s="154"/>
      <c r="F8" s="154"/>
      <c r="G8" s="154"/>
      <c r="H8" s="154"/>
      <c r="I8" s="122" t="str">
        <f t="shared" si="0"/>
        <v>◄</v>
      </c>
      <c r="J8" s="124">
        <v>0.1</v>
      </c>
      <c r="L8" s="100">
        <f t="shared" si="1"/>
        <v>0</v>
      </c>
      <c r="M8" s="101" t="str">
        <f t="shared" si="2"/>
        <v/>
      </c>
      <c r="N8" s="102">
        <f t="shared" si="3"/>
        <v>0.1</v>
      </c>
      <c r="O8" s="103">
        <f t="shared" si="4"/>
        <v>0.10000000000000002</v>
      </c>
      <c r="Q8" s="93">
        <f t="shared" si="5"/>
        <v>0</v>
      </c>
    </row>
    <row r="9" spans="1:19" ht="24.75" customHeight="1" x14ac:dyDescent="0.25">
      <c r="A9" s="211"/>
      <c r="B9" s="183"/>
      <c r="C9" s="5" t="s">
        <v>106</v>
      </c>
      <c r="D9" s="154"/>
      <c r="E9" s="154"/>
      <c r="F9" s="154"/>
      <c r="G9" s="154"/>
      <c r="H9" s="154"/>
      <c r="I9" s="122" t="str">
        <f t="shared" si="0"/>
        <v>◄</v>
      </c>
      <c r="J9" s="124">
        <v>0.1</v>
      </c>
      <c r="L9" s="100">
        <f t="shared" si="1"/>
        <v>0</v>
      </c>
      <c r="M9" s="101" t="str">
        <f t="shared" si="2"/>
        <v/>
      </c>
      <c r="N9" s="102">
        <f t="shared" si="3"/>
        <v>0.1</v>
      </c>
      <c r="O9" s="103">
        <f t="shared" si="4"/>
        <v>0.10000000000000002</v>
      </c>
      <c r="Q9" s="93">
        <f t="shared" si="5"/>
        <v>0</v>
      </c>
    </row>
    <row r="10" spans="1:19" ht="24.75" customHeight="1" x14ac:dyDescent="0.25">
      <c r="A10" s="211"/>
      <c r="B10" s="183"/>
      <c r="C10" s="5" t="s">
        <v>108</v>
      </c>
      <c r="D10" s="154"/>
      <c r="E10" s="154"/>
      <c r="F10" s="154"/>
      <c r="G10" s="154"/>
      <c r="H10" s="154"/>
      <c r="I10" s="122" t="str">
        <f t="shared" si="0"/>
        <v>◄</v>
      </c>
      <c r="J10" s="124">
        <v>0.1</v>
      </c>
      <c r="L10" s="100">
        <f t="shared" si="1"/>
        <v>0</v>
      </c>
      <c r="M10" s="101" t="str">
        <f t="shared" si="2"/>
        <v/>
      </c>
      <c r="N10" s="102">
        <f t="shared" si="3"/>
        <v>0.1</v>
      </c>
      <c r="O10" s="103">
        <f t="shared" si="4"/>
        <v>0.10000000000000002</v>
      </c>
      <c r="Q10" s="93">
        <f t="shared" si="5"/>
        <v>0</v>
      </c>
    </row>
    <row r="11" spans="1:19" ht="24.75" customHeight="1" thickBot="1" x14ac:dyDescent="0.3">
      <c r="A11" s="211"/>
      <c r="B11" s="186"/>
      <c r="C11" s="4" t="s">
        <v>107</v>
      </c>
      <c r="D11" s="155"/>
      <c r="E11" s="155"/>
      <c r="F11" s="155"/>
      <c r="G11" s="155"/>
      <c r="H11" s="155"/>
      <c r="I11" s="122" t="str">
        <f t="shared" si="0"/>
        <v>◄</v>
      </c>
      <c r="J11" s="160">
        <v>0.1</v>
      </c>
      <c r="L11" s="162">
        <f t="shared" si="1"/>
        <v>0</v>
      </c>
      <c r="M11" s="101" t="str">
        <f t="shared" si="2"/>
        <v/>
      </c>
      <c r="N11" s="102">
        <f t="shared" si="3"/>
        <v>0.1</v>
      </c>
      <c r="O11" s="103">
        <f t="shared" si="4"/>
        <v>0.10000000000000002</v>
      </c>
      <c r="Q11" s="93">
        <f t="shared" si="5"/>
        <v>0</v>
      </c>
    </row>
    <row r="12" spans="1:19" ht="24.75" customHeight="1" thickBot="1" x14ac:dyDescent="0.3">
      <c r="A12" s="145" t="s">
        <v>6</v>
      </c>
      <c r="B12" s="157" t="s">
        <v>81</v>
      </c>
      <c r="C12" s="149"/>
      <c r="D12" s="149"/>
      <c r="E12" s="149"/>
      <c r="F12" s="149"/>
      <c r="G12" s="149"/>
      <c r="H12" s="150"/>
      <c r="I12" s="122"/>
      <c r="J12" s="161">
        <v>0.1</v>
      </c>
      <c r="L12" s="163">
        <f>SUM(L13:L13)</f>
        <v>0</v>
      </c>
      <c r="O12" s="125">
        <f>IF(SUM(N13)=0,J12,0)</f>
        <v>0</v>
      </c>
    </row>
    <row r="13" spans="1:19" ht="24.75" customHeight="1" thickBot="1" x14ac:dyDescent="0.3">
      <c r="A13" s="151" t="s">
        <v>63</v>
      </c>
      <c r="B13" s="152" t="s">
        <v>110</v>
      </c>
      <c r="C13" s="130" t="s">
        <v>109</v>
      </c>
      <c r="D13" s="159"/>
      <c r="E13" s="159"/>
      <c r="F13" s="159"/>
      <c r="G13" s="159"/>
      <c r="H13" s="159"/>
      <c r="I13" s="122" t="str">
        <f>(IF(M13="","◄",""))</f>
        <v>◄</v>
      </c>
      <c r="J13" s="166">
        <v>1</v>
      </c>
      <c r="K13" s="120"/>
      <c r="L13" s="167">
        <f>IF(D13="",(IF(F13&lt;&gt;"",1/3,0)+IF(G13&lt;&gt;"",2/3,0)+IF(H13&lt;&gt;"",1,0))*O13*J$12*20,"")</f>
        <v>0</v>
      </c>
      <c r="M13" s="101" t="str">
        <f>IF(D13="",IF(COUNTBLANK(E13:H13)=3,1,""),1)</f>
        <v/>
      </c>
      <c r="N13" s="102">
        <f>IF(D13="",J13,0)</f>
        <v>1</v>
      </c>
      <c r="O13" s="103">
        <f>IF(N13=0,0,J13/SUM(N$13:N$13))</f>
        <v>1</v>
      </c>
      <c r="Q13" s="93">
        <f>IF(D13="",IF(E13&lt;&gt;"",0.02,(L13/(O13*J$12*20))),"")</f>
        <v>0</v>
      </c>
    </row>
    <row r="14" spans="1:19" ht="24.75" customHeight="1" thickBot="1" x14ac:dyDescent="0.3">
      <c r="A14" s="145" t="s">
        <v>14</v>
      </c>
      <c r="B14" s="157" t="s">
        <v>111</v>
      </c>
      <c r="C14" s="153"/>
      <c r="D14" s="153"/>
      <c r="E14" s="153"/>
      <c r="F14" s="153"/>
      <c r="G14" s="153"/>
      <c r="H14" s="146"/>
      <c r="I14" s="123"/>
      <c r="J14" s="161">
        <v>0.25</v>
      </c>
      <c r="L14" s="163">
        <f>SUM(L15:L17)</f>
        <v>0</v>
      </c>
      <c r="O14" s="125">
        <f>IF(SUM(N15:N17)=0,J14,0)</f>
        <v>0</v>
      </c>
    </row>
    <row r="15" spans="1:19" ht="24.75" customHeight="1" x14ac:dyDescent="0.25">
      <c r="A15" s="211" t="s">
        <v>14</v>
      </c>
      <c r="B15" s="262" t="s">
        <v>111</v>
      </c>
      <c r="C15" s="10" t="s">
        <v>112</v>
      </c>
      <c r="D15" s="156"/>
      <c r="E15" s="156"/>
      <c r="F15" s="156"/>
      <c r="G15" s="156"/>
      <c r="H15" s="156"/>
      <c r="I15" s="122" t="str">
        <f>(IF(M15="","◄",""))</f>
        <v>◄</v>
      </c>
      <c r="J15" s="164">
        <v>0.3</v>
      </c>
      <c r="L15" s="165">
        <f>IF(D15="",(IF(F15&lt;&gt;"",1/3,0)+IF(G15&lt;&gt;"",2/3,0)+IF(H15&lt;&gt;"",1,0))*O15*J$14*20,"")</f>
        <v>0</v>
      </c>
      <c r="M15" s="101" t="str">
        <f>IF(D15="",IF(COUNTBLANK(E15:H15)=3,1,""),1)</f>
        <v/>
      </c>
      <c r="N15" s="102">
        <f>IF(D15="",J15,0)</f>
        <v>0.3</v>
      </c>
      <c r="O15" s="103">
        <f>IF(N15=0,0,J15/SUM(N$15:N$17))</f>
        <v>0.3</v>
      </c>
      <c r="Q15" s="93">
        <f>IF(D15="",IF(E15&lt;&gt;"",0.02,(L15/(O15*J$14*20))),"")</f>
        <v>0</v>
      </c>
    </row>
    <row r="16" spans="1:19" ht="24.75" customHeight="1" x14ac:dyDescent="0.25">
      <c r="A16" s="211"/>
      <c r="B16" s="198"/>
      <c r="C16" s="5" t="s">
        <v>113</v>
      </c>
      <c r="D16" s="154"/>
      <c r="E16" s="154"/>
      <c r="F16" s="154"/>
      <c r="G16" s="154"/>
      <c r="H16" s="154"/>
      <c r="I16" s="122" t="str">
        <f t="shared" ref="I16:I17" si="6">(IF(M16="","◄",""))</f>
        <v>◄</v>
      </c>
      <c r="J16" s="124">
        <v>0.4</v>
      </c>
      <c r="L16" s="100">
        <f t="shared" ref="L16:L17" si="7">IF(D16="",(IF(F16&lt;&gt;"",1/3,0)+IF(G16&lt;&gt;"",2/3,0)+IF(H16&lt;&gt;"",1,0))*O16*J$14*20,"")</f>
        <v>0</v>
      </c>
      <c r="M16" s="101" t="str">
        <f t="shared" ref="M16:M17" si="8">IF(D16="",IF(COUNTBLANK(E16:H16)=3,1,""),1)</f>
        <v/>
      </c>
      <c r="N16" s="102">
        <f t="shared" ref="N16:N17" si="9">IF(D16="",J16,0)</f>
        <v>0.4</v>
      </c>
      <c r="O16" s="103">
        <f>IF(N16=0,0,J16/SUM(N$15:N$17))</f>
        <v>0.4</v>
      </c>
      <c r="Q16" s="93">
        <f t="shared" ref="Q16:Q17" si="10">IF(D16="",IF(E16&lt;&gt;"",0.02,(L16/(O16*J$14*20))),"")</f>
        <v>0</v>
      </c>
    </row>
    <row r="17" spans="1:19" ht="24.75" customHeight="1" thickBot="1" x14ac:dyDescent="0.3">
      <c r="A17" s="211"/>
      <c r="B17" s="263"/>
      <c r="C17" s="4" t="s">
        <v>114</v>
      </c>
      <c r="D17" s="155"/>
      <c r="E17" s="155"/>
      <c r="F17" s="155"/>
      <c r="G17" s="155"/>
      <c r="H17" s="155"/>
      <c r="I17" s="122" t="str">
        <f t="shared" si="6"/>
        <v>◄</v>
      </c>
      <c r="J17" s="160">
        <v>0.3</v>
      </c>
      <c r="L17" s="162">
        <f t="shared" si="7"/>
        <v>0</v>
      </c>
      <c r="M17" s="101" t="str">
        <f t="shared" si="8"/>
        <v/>
      </c>
      <c r="N17" s="102">
        <f t="shared" si="9"/>
        <v>0.3</v>
      </c>
      <c r="O17" s="103">
        <f>IF(N17=0,0,J17/SUM(N$15:N$17))</f>
        <v>0.3</v>
      </c>
      <c r="Q17" s="93">
        <f t="shared" si="10"/>
        <v>0</v>
      </c>
    </row>
    <row r="18" spans="1:19" ht="24.75" customHeight="1" thickBot="1" x14ac:dyDescent="0.3">
      <c r="A18" s="145" t="s">
        <v>15</v>
      </c>
      <c r="B18" s="157" t="s">
        <v>16</v>
      </c>
      <c r="C18" s="153"/>
      <c r="D18" s="153"/>
      <c r="E18" s="153"/>
      <c r="F18" s="153"/>
      <c r="G18" s="153"/>
      <c r="H18" s="146"/>
      <c r="I18" s="122"/>
      <c r="J18" s="161">
        <v>0.4</v>
      </c>
      <c r="L18" s="163">
        <f>SUM(L19:L34)</f>
        <v>0</v>
      </c>
      <c r="O18" s="125">
        <f>IF(SUM(N19:N34)=0,J18,0)</f>
        <v>0</v>
      </c>
    </row>
    <row r="19" spans="1:19" ht="24.75" customHeight="1" x14ac:dyDescent="0.25">
      <c r="A19" s="212" t="s">
        <v>46</v>
      </c>
      <c r="B19" s="193" t="s">
        <v>115</v>
      </c>
      <c r="C19" s="10" t="s">
        <v>116</v>
      </c>
      <c r="D19" s="156"/>
      <c r="E19" s="156"/>
      <c r="F19" s="156"/>
      <c r="G19" s="156"/>
      <c r="H19" s="156"/>
      <c r="I19" s="122" t="str">
        <f>(IF(M19="","◄",""))</f>
        <v>◄</v>
      </c>
      <c r="J19" s="164">
        <v>0.05</v>
      </c>
      <c r="L19" s="165">
        <f>IF(D19="",(IF(F19&lt;&gt;"",1/3,0)+IF(G19&lt;&gt;"",2/3,0)+IF(H19&lt;&gt;"",1,0))*O19*J$18*20,"")</f>
        <v>0</v>
      </c>
      <c r="M19" s="101" t="str">
        <f>IF(D19="",IF(COUNTBLANK(E19:H19)=3,1,""),1)</f>
        <v/>
      </c>
      <c r="N19" s="102">
        <f>IF(D19="",J19,0)</f>
        <v>0.05</v>
      </c>
      <c r="O19" s="103">
        <f>IF(N19=0,0,J19/SUM(N$19:N$34))</f>
        <v>0.05</v>
      </c>
      <c r="Q19" s="93">
        <f>IF(D19="",IF(E19&lt;&gt;"",0.02,(L19/(O19*J$18*20))),"")</f>
        <v>0</v>
      </c>
    </row>
    <row r="20" spans="1:19" ht="24.75" customHeight="1" x14ac:dyDescent="0.25">
      <c r="A20" s="218"/>
      <c r="B20" s="183"/>
      <c r="C20" s="5" t="s">
        <v>117</v>
      </c>
      <c r="D20" s="154"/>
      <c r="E20" s="154"/>
      <c r="F20" s="154"/>
      <c r="G20" s="154"/>
      <c r="H20" s="154"/>
      <c r="I20" s="122" t="str">
        <f t="shared" ref="I20:I34" si="11">(IF(M20="","◄",""))</f>
        <v>◄</v>
      </c>
      <c r="J20" s="124">
        <v>0.05</v>
      </c>
      <c r="L20" s="100">
        <f t="shared" ref="L20:L34" si="12">IF(D20="",(IF(F20&lt;&gt;"",1/3,0)+IF(G20&lt;&gt;"",2/3,0)+IF(H20&lt;&gt;"",1,0))*O20*J$18*20,"")</f>
        <v>0</v>
      </c>
      <c r="M20" s="101" t="str">
        <f t="shared" ref="M20:M34" si="13">IF(D20="",IF(COUNTBLANK(E20:H20)=3,1,""),1)</f>
        <v/>
      </c>
      <c r="N20" s="102">
        <f t="shared" ref="N20:N34" si="14">IF(D20="",J20,0)</f>
        <v>0.05</v>
      </c>
      <c r="O20" s="103">
        <f t="shared" ref="O20:O34" si="15">IF(N20=0,0,J20/SUM(N$19:N$34))</f>
        <v>0.05</v>
      </c>
      <c r="Q20" s="93">
        <f t="shared" ref="Q20:Q34" si="16">IF(D20="",IF(E20&lt;&gt;"",0.02,(L20/(O20*J$18*20))),"")</f>
        <v>0</v>
      </c>
    </row>
    <row r="21" spans="1:19" ht="24.75" customHeight="1" x14ac:dyDescent="0.25">
      <c r="A21" s="218"/>
      <c r="B21" s="183"/>
      <c r="C21" s="5" t="s">
        <v>118</v>
      </c>
      <c r="D21" s="154"/>
      <c r="E21" s="154"/>
      <c r="F21" s="154"/>
      <c r="G21" s="154"/>
      <c r="H21" s="154"/>
      <c r="I21" s="122" t="str">
        <f t="shared" si="11"/>
        <v>◄</v>
      </c>
      <c r="J21" s="124">
        <v>0.05</v>
      </c>
      <c r="L21" s="100">
        <f t="shared" si="12"/>
        <v>0</v>
      </c>
      <c r="M21" s="101" t="str">
        <f t="shared" si="13"/>
        <v/>
      </c>
      <c r="N21" s="102">
        <f t="shared" si="14"/>
        <v>0.05</v>
      </c>
      <c r="O21" s="103">
        <f t="shared" si="15"/>
        <v>0.05</v>
      </c>
      <c r="Q21" s="93">
        <f t="shared" si="16"/>
        <v>0</v>
      </c>
    </row>
    <row r="22" spans="1:19" ht="24.75" customHeight="1" x14ac:dyDescent="0.25">
      <c r="A22" s="218"/>
      <c r="B22" s="183"/>
      <c r="C22" s="5" t="s">
        <v>119</v>
      </c>
      <c r="D22" s="154"/>
      <c r="E22" s="154"/>
      <c r="F22" s="154"/>
      <c r="G22" s="154"/>
      <c r="H22" s="154"/>
      <c r="I22" s="122" t="str">
        <f t="shared" si="11"/>
        <v>◄</v>
      </c>
      <c r="J22" s="124">
        <v>0.05</v>
      </c>
      <c r="L22" s="100">
        <f t="shared" si="12"/>
        <v>0</v>
      </c>
      <c r="M22" s="101" t="str">
        <f t="shared" si="13"/>
        <v/>
      </c>
      <c r="N22" s="102">
        <f t="shared" si="14"/>
        <v>0.05</v>
      </c>
      <c r="O22" s="103">
        <f t="shared" si="15"/>
        <v>0.05</v>
      </c>
      <c r="Q22" s="93">
        <f t="shared" si="16"/>
        <v>0</v>
      </c>
    </row>
    <row r="23" spans="1:19" ht="24.75" customHeight="1" x14ac:dyDescent="0.25">
      <c r="A23" s="218"/>
      <c r="B23" s="183"/>
      <c r="C23" s="5" t="s">
        <v>120</v>
      </c>
      <c r="D23" s="154"/>
      <c r="E23" s="154"/>
      <c r="F23" s="154"/>
      <c r="G23" s="154"/>
      <c r="H23" s="154"/>
      <c r="I23" s="122" t="str">
        <f t="shared" si="11"/>
        <v>◄</v>
      </c>
      <c r="J23" s="124">
        <v>0.05</v>
      </c>
      <c r="L23" s="100">
        <f t="shared" si="12"/>
        <v>0</v>
      </c>
      <c r="M23" s="101" t="str">
        <f t="shared" si="13"/>
        <v/>
      </c>
      <c r="N23" s="102">
        <f t="shared" si="14"/>
        <v>0.05</v>
      </c>
      <c r="O23" s="103">
        <f t="shared" si="15"/>
        <v>0.05</v>
      </c>
      <c r="Q23" s="93">
        <f t="shared" si="16"/>
        <v>0</v>
      </c>
    </row>
    <row r="24" spans="1:19" ht="24.75" customHeight="1" x14ac:dyDescent="0.25">
      <c r="A24" s="218"/>
      <c r="B24" s="183"/>
      <c r="C24" s="5" t="s">
        <v>121</v>
      </c>
      <c r="D24" s="154"/>
      <c r="E24" s="154"/>
      <c r="F24" s="154"/>
      <c r="G24" s="154"/>
      <c r="H24" s="154"/>
      <c r="I24" s="122" t="str">
        <f t="shared" si="11"/>
        <v>◄</v>
      </c>
      <c r="J24" s="124">
        <v>0.1</v>
      </c>
      <c r="L24" s="100">
        <f t="shared" si="12"/>
        <v>0</v>
      </c>
      <c r="M24" s="101" t="str">
        <f t="shared" si="13"/>
        <v/>
      </c>
      <c r="N24" s="102">
        <f t="shared" si="14"/>
        <v>0.1</v>
      </c>
      <c r="O24" s="103">
        <f t="shared" si="15"/>
        <v>0.1</v>
      </c>
      <c r="Q24" s="93">
        <f t="shared" si="16"/>
        <v>0</v>
      </c>
    </row>
    <row r="25" spans="1:19" ht="24.75" customHeight="1" x14ac:dyDescent="0.25">
      <c r="A25" s="218" t="s">
        <v>45</v>
      </c>
      <c r="B25" s="183" t="s">
        <v>131</v>
      </c>
      <c r="C25" s="5" t="s">
        <v>122</v>
      </c>
      <c r="D25" s="154"/>
      <c r="E25" s="154"/>
      <c r="F25" s="154"/>
      <c r="G25" s="154"/>
      <c r="H25" s="154"/>
      <c r="I25" s="122" t="str">
        <f t="shared" si="11"/>
        <v>◄</v>
      </c>
      <c r="J25" s="124">
        <v>0.05</v>
      </c>
      <c r="L25" s="100">
        <f t="shared" si="12"/>
        <v>0</v>
      </c>
      <c r="M25" s="101" t="str">
        <f t="shared" si="13"/>
        <v/>
      </c>
      <c r="N25" s="102">
        <f t="shared" si="14"/>
        <v>0.05</v>
      </c>
      <c r="O25" s="103">
        <f t="shared" si="15"/>
        <v>0.05</v>
      </c>
      <c r="Q25" s="93">
        <f t="shared" si="16"/>
        <v>0</v>
      </c>
    </row>
    <row r="26" spans="1:19" ht="24.75" customHeight="1" x14ac:dyDescent="0.25">
      <c r="A26" s="218"/>
      <c r="B26" s="183"/>
      <c r="C26" s="5" t="s">
        <v>40</v>
      </c>
      <c r="D26" s="154"/>
      <c r="E26" s="154"/>
      <c r="F26" s="154"/>
      <c r="G26" s="154"/>
      <c r="H26" s="154"/>
      <c r="I26" s="122" t="str">
        <f t="shared" si="11"/>
        <v>◄</v>
      </c>
      <c r="J26" s="124">
        <v>0.05</v>
      </c>
      <c r="L26" s="100">
        <f t="shared" si="12"/>
        <v>0</v>
      </c>
      <c r="M26" s="101" t="str">
        <f t="shared" si="13"/>
        <v/>
      </c>
      <c r="N26" s="102">
        <f t="shared" si="14"/>
        <v>0.05</v>
      </c>
      <c r="O26" s="103">
        <f t="shared" si="15"/>
        <v>0.05</v>
      </c>
      <c r="Q26" s="93">
        <f t="shared" si="16"/>
        <v>0</v>
      </c>
    </row>
    <row r="27" spans="1:19" ht="24.75" customHeight="1" x14ac:dyDescent="0.25">
      <c r="A27" s="218"/>
      <c r="B27" s="183"/>
      <c r="C27" s="5" t="s">
        <v>123</v>
      </c>
      <c r="D27" s="154"/>
      <c r="E27" s="154"/>
      <c r="F27" s="154"/>
      <c r="G27" s="154"/>
      <c r="H27" s="154"/>
      <c r="I27" s="122" t="str">
        <f t="shared" si="11"/>
        <v>◄</v>
      </c>
      <c r="J27" s="124">
        <v>0.1</v>
      </c>
      <c r="L27" s="100">
        <f t="shared" si="12"/>
        <v>0</v>
      </c>
      <c r="M27" s="101" t="str">
        <f t="shared" si="13"/>
        <v/>
      </c>
      <c r="N27" s="102">
        <f t="shared" si="14"/>
        <v>0.1</v>
      </c>
      <c r="O27" s="103">
        <f t="shared" si="15"/>
        <v>0.1</v>
      </c>
      <c r="Q27" s="93">
        <f t="shared" si="16"/>
        <v>0</v>
      </c>
    </row>
    <row r="28" spans="1:19" ht="24.75" customHeight="1" x14ac:dyDescent="0.25">
      <c r="A28" s="218" t="s">
        <v>44</v>
      </c>
      <c r="B28" s="183" t="s">
        <v>132</v>
      </c>
      <c r="C28" s="5" t="s">
        <v>124</v>
      </c>
      <c r="D28" s="154"/>
      <c r="E28" s="154"/>
      <c r="F28" s="154"/>
      <c r="G28" s="154"/>
      <c r="H28" s="154"/>
      <c r="I28" s="122" t="str">
        <f t="shared" si="11"/>
        <v>◄</v>
      </c>
      <c r="J28" s="124">
        <v>0.05</v>
      </c>
      <c r="L28" s="100">
        <f t="shared" si="12"/>
        <v>0</v>
      </c>
      <c r="M28" s="101" t="str">
        <f t="shared" si="13"/>
        <v/>
      </c>
      <c r="N28" s="102">
        <f t="shared" si="14"/>
        <v>0.05</v>
      </c>
      <c r="O28" s="103">
        <f t="shared" si="15"/>
        <v>0.05</v>
      </c>
      <c r="Q28" s="93">
        <f t="shared" si="16"/>
        <v>0</v>
      </c>
    </row>
    <row r="29" spans="1:19" ht="24.75" customHeight="1" x14ac:dyDescent="0.25">
      <c r="A29" s="218"/>
      <c r="B29" s="183"/>
      <c r="C29" s="5" t="s">
        <v>125</v>
      </c>
      <c r="D29" s="154"/>
      <c r="E29" s="154"/>
      <c r="F29" s="154"/>
      <c r="G29" s="154"/>
      <c r="H29" s="154"/>
      <c r="I29" s="122" t="str">
        <f t="shared" si="11"/>
        <v>◄</v>
      </c>
      <c r="J29" s="124">
        <v>0.05</v>
      </c>
      <c r="L29" s="100">
        <f t="shared" si="12"/>
        <v>0</v>
      </c>
      <c r="M29" s="101" t="str">
        <f t="shared" si="13"/>
        <v/>
      </c>
      <c r="N29" s="102">
        <f t="shared" si="14"/>
        <v>0.05</v>
      </c>
      <c r="O29" s="103">
        <f t="shared" si="15"/>
        <v>0.05</v>
      </c>
      <c r="Q29" s="93">
        <f t="shared" si="16"/>
        <v>0</v>
      </c>
    </row>
    <row r="30" spans="1:19" ht="24.75" customHeight="1" x14ac:dyDescent="0.25">
      <c r="A30" s="218"/>
      <c r="B30" s="183"/>
      <c r="C30" s="5" t="s">
        <v>126</v>
      </c>
      <c r="D30" s="154"/>
      <c r="E30" s="154"/>
      <c r="F30" s="154"/>
      <c r="G30" s="154"/>
      <c r="H30" s="154"/>
      <c r="I30" s="122" t="str">
        <f t="shared" si="11"/>
        <v>◄</v>
      </c>
      <c r="J30" s="124">
        <v>0.1</v>
      </c>
      <c r="L30" s="100">
        <f t="shared" si="12"/>
        <v>0</v>
      </c>
      <c r="M30" s="101" t="str">
        <f t="shared" si="13"/>
        <v/>
      </c>
      <c r="N30" s="102">
        <f t="shared" si="14"/>
        <v>0.1</v>
      </c>
      <c r="O30" s="103">
        <f t="shared" si="15"/>
        <v>0.1</v>
      </c>
      <c r="Q30" s="93">
        <f t="shared" si="16"/>
        <v>0</v>
      </c>
    </row>
    <row r="31" spans="1:19" ht="24.75" customHeight="1" x14ac:dyDescent="0.25">
      <c r="A31" s="218"/>
      <c r="B31" s="183"/>
      <c r="C31" s="5" t="s">
        <v>127</v>
      </c>
      <c r="D31" s="154"/>
      <c r="E31" s="154"/>
      <c r="F31" s="154"/>
      <c r="G31" s="154"/>
      <c r="H31" s="154"/>
      <c r="I31" s="122" t="str">
        <f t="shared" si="11"/>
        <v>◄</v>
      </c>
      <c r="J31" s="124">
        <v>0.05</v>
      </c>
      <c r="L31" s="100">
        <f t="shared" si="12"/>
        <v>0</v>
      </c>
      <c r="M31" s="101" t="str">
        <f t="shared" si="13"/>
        <v/>
      </c>
      <c r="N31" s="102">
        <f t="shared" si="14"/>
        <v>0.05</v>
      </c>
      <c r="O31" s="103">
        <f t="shared" si="15"/>
        <v>0.05</v>
      </c>
      <c r="Q31" s="93">
        <f t="shared" si="16"/>
        <v>0</v>
      </c>
      <c r="S31" s="121"/>
    </row>
    <row r="32" spans="1:19" ht="24.75" customHeight="1" x14ac:dyDescent="0.25">
      <c r="A32" s="218"/>
      <c r="B32" s="183"/>
      <c r="C32" s="5" t="s">
        <v>128</v>
      </c>
      <c r="D32" s="154"/>
      <c r="E32" s="154"/>
      <c r="F32" s="154"/>
      <c r="G32" s="154"/>
      <c r="H32" s="154"/>
      <c r="I32" s="122" t="str">
        <f t="shared" si="11"/>
        <v>◄</v>
      </c>
      <c r="J32" s="124">
        <v>0.1</v>
      </c>
      <c r="L32" s="100">
        <f t="shared" si="12"/>
        <v>0</v>
      </c>
      <c r="M32" s="101" t="str">
        <f t="shared" si="13"/>
        <v/>
      </c>
      <c r="N32" s="102">
        <f t="shared" si="14"/>
        <v>0.1</v>
      </c>
      <c r="O32" s="103">
        <f t="shared" si="15"/>
        <v>0.1</v>
      </c>
      <c r="Q32" s="93">
        <f t="shared" si="16"/>
        <v>0</v>
      </c>
    </row>
    <row r="33" spans="1:21" ht="24.75" customHeight="1" x14ac:dyDescent="0.25">
      <c r="A33" s="218"/>
      <c r="B33" s="183"/>
      <c r="C33" s="5" t="s">
        <v>129</v>
      </c>
      <c r="D33" s="154"/>
      <c r="E33" s="154"/>
      <c r="F33" s="154"/>
      <c r="G33" s="154"/>
      <c r="H33" s="154"/>
      <c r="I33" s="122" t="str">
        <f t="shared" si="11"/>
        <v>◄</v>
      </c>
      <c r="J33" s="124">
        <v>0.05</v>
      </c>
      <c r="L33" s="100">
        <f t="shared" si="12"/>
        <v>0</v>
      </c>
      <c r="M33" s="101" t="str">
        <f t="shared" si="13"/>
        <v/>
      </c>
      <c r="N33" s="102">
        <f t="shared" si="14"/>
        <v>0.05</v>
      </c>
      <c r="O33" s="103">
        <f t="shared" si="15"/>
        <v>0.05</v>
      </c>
      <c r="Q33" s="93">
        <f t="shared" si="16"/>
        <v>0</v>
      </c>
    </row>
    <row r="34" spans="1:21" ht="24.75" customHeight="1" thickBot="1" x14ac:dyDescent="0.3">
      <c r="A34" s="216"/>
      <c r="B34" s="186"/>
      <c r="C34" s="4" t="s">
        <v>130</v>
      </c>
      <c r="D34" s="155"/>
      <c r="E34" s="155"/>
      <c r="F34" s="155"/>
      <c r="G34" s="155"/>
      <c r="H34" s="155"/>
      <c r="I34" s="122" t="str">
        <f t="shared" si="11"/>
        <v>◄</v>
      </c>
      <c r="J34" s="160">
        <v>0.05</v>
      </c>
      <c r="L34" s="162">
        <f t="shared" si="12"/>
        <v>0</v>
      </c>
      <c r="M34" s="101" t="str">
        <f t="shared" si="13"/>
        <v/>
      </c>
      <c r="N34" s="102">
        <f t="shared" si="14"/>
        <v>0.05</v>
      </c>
      <c r="O34" s="103">
        <f t="shared" si="15"/>
        <v>0.05</v>
      </c>
      <c r="Q34" s="93">
        <f t="shared" si="16"/>
        <v>0</v>
      </c>
    </row>
    <row r="35" spans="1:21" ht="15.75" thickBot="1" x14ac:dyDescent="0.3">
      <c r="A35" s="221"/>
      <c r="B35" s="222"/>
      <c r="C35" s="222"/>
      <c r="D35" s="222"/>
      <c r="E35" s="222"/>
      <c r="F35" s="222"/>
      <c r="G35" s="222"/>
      <c r="H35" s="223"/>
      <c r="I35" s="98"/>
      <c r="J35" s="161"/>
      <c r="L35" s="163"/>
      <c r="O35" s="125" t="e">
        <f>IF(#REF!=0,J35,0)</f>
        <v>#REF!</v>
      </c>
    </row>
    <row r="36" spans="1:21" ht="31.5" customHeight="1" thickBot="1" x14ac:dyDescent="0.3">
      <c r="B36" s="1"/>
      <c r="C36" s="234" t="s">
        <v>89</v>
      </c>
      <c r="D36" s="234"/>
      <c r="E36" s="234"/>
      <c r="F36" s="234"/>
      <c r="G36" s="234"/>
      <c r="H36" s="234"/>
      <c r="I36" s="99"/>
      <c r="J36" s="169">
        <f>SUM(N4:N11)*J3+SUM(N13:N13)*J12+SUM(N15:N17)*J14+SUM(N19:N34)*J18</f>
        <v>1</v>
      </c>
      <c r="L36" s="170" t="s">
        <v>279</v>
      </c>
      <c r="M36" s="101"/>
    </row>
    <row r="37" spans="1:21" ht="29.25" customHeight="1" thickBot="1" x14ac:dyDescent="0.3">
      <c r="B37" s="104"/>
      <c r="C37" s="105"/>
      <c r="D37" s="106" t="s">
        <v>90</v>
      </c>
      <c r="E37" s="107"/>
      <c r="F37" s="235">
        <f>(L3+L12+L14+L18)/(1-O3-O12-O14-O18)</f>
        <v>0</v>
      </c>
      <c r="G37" s="236"/>
      <c r="H37" s="237" t="s">
        <v>91</v>
      </c>
      <c r="I37" s="237"/>
      <c r="J37" s="238"/>
      <c r="K37" s="108"/>
      <c r="L37" s="3"/>
      <c r="M37" s="93"/>
      <c r="N37" s="93"/>
      <c r="O37" s="3"/>
      <c r="P37" s="3"/>
      <c r="Q37" s="93"/>
    </row>
    <row r="38" spans="1:21" ht="32.25" customHeight="1" thickBot="1" x14ac:dyDescent="0.3">
      <c r="B38" s="104"/>
      <c r="C38" s="105"/>
      <c r="D38" s="109" t="s">
        <v>92</v>
      </c>
      <c r="E38" s="107"/>
      <c r="F38" s="239"/>
      <c r="G38" s="240"/>
      <c r="H38" s="241" t="s">
        <v>93</v>
      </c>
      <c r="I38" s="241"/>
      <c r="J38" s="242"/>
      <c r="K38" s="110"/>
      <c r="L38" s="3"/>
      <c r="M38" s="93"/>
      <c r="N38" s="93"/>
      <c r="O38" s="3"/>
      <c r="P38" s="3"/>
      <c r="Q38" s="93"/>
    </row>
    <row r="39" spans="1:21" ht="15.75" thickBot="1" x14ac:dyDescent="0.3">
      <c r="B39" s="243"/>
      <c r="C39" s="243"/>
      <c r="D39" s="243"/>
      <c r="E39" s="243"/>
      <c r="F39" s="243"/>
      <c r="G39" s="243"/>
      <c r="H39" s="243"/>
      <c r="I39" s="243"/>
      <c r="J39" s="243"/>
      <c r="K39" s="108"/>
      <c r="L39" s="3"/>
      <c r="M39" s="93"/>
      <c r="N39" s="93"/>
      <c r="O39" s="3"/>
      <c r="P39" s="3"/>
      <c r="Q39" s="93"/>
    </row>
    <row r="40" spans="1:21" ht="23.25" customHeight="1" x14ac:dyDescent="0.25">
      <c r="B40" s="244" t="s">
        <v>94</v>
      </c>
      <c r="C40" s="245"/>
      <c r="D40" s="246"/>
      <c r="E40" s="111"/>
      <c r="F40" s="247" t="s">
        <v>95</v>
      </c>
      <c r="G40" s="248"/>
      <c r="H40" s="248"/>
      <c r="I40" s="248"/>
      <c r="J40" s="249"/>
      <c r="K40" s="108"/>
      <c r="L40" s="3"/>
      <c r="M40" s="93"/>
      <c r="N40" s="93"/>
      <c r="O40" s="3"/>
      <c r="P40" s="3"/>
      <c r="Q40" s="93"/>
    </row>
    <row r="41" spans="1:21" ht="49.5" customHeight="1" thickBot="1" x14ac:dyDescent="0.3">
      <c r="B41" s="250"/>
      <c r="C41" s="251"/>
      <c r="D41" s="252"/>
      <c r="E41" s="111"/>
      <c r="F41" s="253"/>
      <c r="G41" s="254"/>
      <c r="H41" s="254"/>
      <c r="I41" s="254"/>
      <c r="J41" s="255"/>
      <c r="K41" s="108"/>
      <c r="L41" s="3"/>
      <c r="M41" s="93"/>
      <c r="N41" s="93"/>
      <c r="O41" s="3"/>
      <c r="P41" s="3"/>
      <c r="Q41" s="93"/>
    </row>
    <row r="42" spans="1:21" ht="15.75" thickBot="1" x14ac:dyDescent="0.3">
      <c r="B42" s="112"/>
      <c r="C42" s="111"/>
      <c r="D42" s="111"/>
      <c r="E42" s="113"/>
      <c r="F42" s="113"/>
      <c r="G42" s="113"/>
      <c r="H42" s="113"/>
      <c r="I42" s="113"/>
      <c r="J42" s="113"/>
      <c r="K42" s="108"/>
      <c r="L42" s="3"/>
      <c r="M42" s="93"/>
      <c r="N42" s="93"/>
      <c r="O42" s="3"/>
      <c r="P42" s="3"/>
      <c r="Q42" s="93"/>
    </row>
    <row r="43" spans="1:21" ht="26.25" customHeight="1" x14ac:dyDescent="0.25">
      <c r="B43" s="224" t="s">
        <v>100</v>
      </c>
      <c r="C43" s="225"/>
      <c r="D43" s="226"/>
      <c r="E43" s="114"/>
      <c r="I43" s="115"/>
      <c r="J43" s="3"/>
      <c r="K43" s="108"/>
      <c r="L43" s="3"/>
      <c r="M43" s="93"/>
      <c r="N43" s="93"/>
      <c r="O43" s="3"/>
      <c r="P43" s="3"/>
      <c r="Q43" s="93"/>
    </row>
    <row r="44" spans="1:21" ht="26.25" customHeight="1" x14ac:dyDescent="0.25">
      <c r="B44" s="227"/>
      <c r="C44" s="228"/>
      <c r="D44" s="229"/>
      <c r="E44" s="116"/>
      <c r="I44" s="115"/>
      <c r="J44" s="3"/>
      <c r="K44" s="108"/>
      <c r="L44" s="3"/>
      <c r="M44" s="93"/>
      <c r="N44" s="93"/>
      <c r="O44" s="3"/>
      <c r="P44" s="3"/>
      <c r="Q44" s="93"/>
    </row>
    <row r="45" spans="1:21" ht="26.25" customHeight="1" x14ac:dyDescent="0.25">
      <c r="B45" s="227"/>
      <c r="C45" s="228"/>
      <c r="D45" s="229"/>
      <c r="E45" s="116"/>
      <c r="F45" s="117"/>
      <c r="G45" s="117"/>
      <c r="H45" s="117"/>
      <c r="I45" s="117"/>
      <c r="J45" s="117"/>
      <c r="K45" s="108"/>
      <c r="L45" s="3"/>
      <c r="M45" s="93"/>
      <c r="N45" s="93"/>
      <c r="O45" s="3"/>
      <c r="P45" s="3"/>
      <c r="Q45" s="93"/>
      <c r="S45" s="93"/>
      <c r="T45" s="93"/>
      <c r="U45" s="93"/>
    </row>
    <row r="46" spans="1:21" ht="26.25" customHeight="1" thickBot="1" x14ac:dyDescent="0.3">
      <c r="B46" s="230"/>
      <c r="C46" s="231"/>
      <c r="D46" s="232"/>
      <c r="E46" s="116"/>
      <c r="F46" s="233"/>
      <c r="G46" s="233"/>
      <c r="H46" s="233"/>
      <c r="I46" s="233"/>
      <c r="J46" s="233"/>
      <c r="K46" s="108"/>
      <c r="L46" s="3"/>
      <c r="M46" s="93"/>
      <c r="N46" s="93"/>
      <c r="O46" s="3"/>
      <c r="P46" s="3"/>
      <c r="Q46" s="93"/>
      <c r="S46" s="93"/>
      <c r="T46" s="93"/>
      <c r="U46" s="93"/>
    </row>
  </sheetData>
  <mergeCells count="32">
    <mergeCell ref="O1:O2"/>
    <mergeCell ref="A28:A34"/>
    <mergeCell ref="B28:B34"/>
    <mergeCell ref="A1:B1"/>
    <mergeCell ref="D1:H1"/>
    <mergeCell ref="B15:B17"/>
    <mergeCell ref="A19:A24"/>
    <mergeCell ref="B19:B24"/>
    <mergeCell ref="A25:A27"/>
    <mergeCell ref="B25:B27"/>
    <mergeCell ref="A2:B2"/>
    <mergeCell ref="A4:A7"/>
    <mergeCell ref="B4:B7"/>
    <mergeCell ref="A8:A11"/>
    <mergeCell ref="B8:B11"/>
    <mergeCell ref="A15:A17"/>
    <mergeCell ref="A35:H35"/>
    <mergeCell ref="B43:D43"/>
    <mergeCell ref="B44:D44"/>
    <mergeCell ref="B45:D45"/>
    <mergeCell ref="B46:D46"/>
    <mergeCell ref="F46:J46"/>
    <mergeCell ref="C36:H36"/>
    <mergeCell ref="F37:G37"/>
    <mergeCell ref="H37:J37"/>
    <mergeCell ref="F38:G38"/>
    <mergeCell ref="H38:J38"/>
    <mergeCell ref="B39:J39"/>
    <mergeCell ref="B40:D40"/>
    <mergeCell ref="F40:J40"/>
    <mergeCell ref="B41:D41"/>
    <mergeCell ref="F41:J41"/>
  </mergeCells>
  <pageMargins left="0.51181102362204722" right="0.51181102362204722" top="0.74803149606299213" bottom="0.74803149606299213" header="0.31496062992125984" footer="0.31496062992125984"/>
  <pageSetup paperSize="9" scale="6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compétences-épreuves</vt:lpstr>
      <vt:lpstr>Activités U62</vt:lpstr>
      <vt:lpstr>Grille U62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Régine</dc:creator>
  <cp:lastModifiedBy>Girard Bruno</cp:lastModifiedBy>
  <cp:lastPrinted>2016-06-21T08:24:04Z</cp:lastPrinted>
  <dcterms:created xsi:type="dcterms:W3CDTF">2013-05-19T17:00:32Z</dcterms:created>
  <dcterms:modified xsi:type="dcterms:W3CDTF">2023-01-03T15:09:03Z</dcterms:modified>
</cp:coreProperties>
</file>